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720" windowHeight="12450" activeTab="0"/>
  </bookViews>
  <sheets>
    <sheet name="IndustrialTrackT1" sheetId="1" r:id="rId1"/>
    <sheet name="IndustrialTrackT2" sheetId="2" r:id="rId2"/>
    <sheet name="SyntheticTrack" sheetId="3" r:id="rId3"/>
  </sheets>
  <definedNames/>
  <calcPr fullCalcOnLoad="1"/>
</workbook>
</file>

<file path=xl/sharedStrings.xml><?xml version="1.0" encoding="utf-8"?>
<sst xmlns="http://schemas.openxmlformats.org/spreadsheetml/2006/main" count="143" uniqueCount="56">
  <si>
    <t>TIER 1 COMPETITION SCORES</t>
  </si>
  <si>
    <t>Weight</t>
  </si>
  <si>
    <t>RODON</t>
  </si>
  <si>
    <t>ProADAPT</t>
  </si>
  <si>
    <t>HyDE-A</t>
  </si>
  <si>
    <t xml:space="preserve">  Ranking</t>
  </si>
  <si>
    <t>Points</t>
  </si>
  <si>
    <t>Ranking</t>
  </si>
  <si>
    <t xml:space="preserve">    Ranking</t>
  </si>
  <si>
    <t>Classification Errors</t>
  </si>
  <si>
    <t xml:space="preserve">     Ranking</t>
  </si>
  <si>
    <t>FINAL SCORES:</t>
  </si>
  <si>
    <t>FINAL RANK:</t>
  </si>
  <si>
    <t>Rank - 1</t>
  </si>
  <si>
    <t>Rank - 2</t>
  </si>
  <si>
    <t>Rank - 3</t>
  </si>
  <si>
    <t>Rank - 4</t>
  </si>
  <si>
    <t>Rank - 5</t>
  </si>
  <si>
    <t>Rank - 6</t>
  </si>
  <si>
    <t>Rank - 7</t>
  </si>
  <si>
    <t>Rank - 8</t>
  </si>
  <si>
    <t>Rank - 9</t>
  </si>
  <si>
    <r>
      <t xml:space="preserve">Max points: </t>
    </r>
    <r>
      <rPr>
        <b/>
        <sz val="10"/>
        <rFont val="Verdana"/>
        <family val="0"/>
      </rPr>
      <t>100</t>
    </r>
  </si>
  <si>
    <t>2) For each metric, the algorithms are ranked based on their raw metric scores.</t>
  </si>
  <si>
    <t>4) For each metric, the assigned points for each algorithm are weighted according to the "weights" shown above.</t>
  </si>
  <si>
    <t xml:space="preserve">5) Finally, an aggregate "final score" is calculated for each algorithm by summing over weighted points assigned for each metric.  </t>
  </si>
  <si>
    <t>False Positives Rate</t>
  </si>
  <si>
    <t>False Negatives Rate</t>
  </si>
  <si>
    <t>Detection Accuracy</t>
  </si>
  <si>
    <t>Mean Time To Detect (ms)</t>
  </si>
  <si>
    <t>Mean Time To Isolate (ms)</t>
  </si>
  <si>
    <t>Mean CPU Time (ms)</t>
  </si>
  <si>
    <t>Mean Peak Memory Usage (kb)</t>
  </si>
  <si>
    <t>Point Scale</t>
  </si>
  <si>
    <t>HyDE-S</t>
  </si>
  <si>
    <t>RulesRule</t>
  </si>
  <si>
    <t>FACT</t>
  </si>
  <si>
    <t>RacerX</t>
  </si>
  <si>
    <t>Wizards Of Oz</t>
  </si>
  <si>
    <t>Fault Buster</t>
  </si>
  <si>
    <t>TIER 2 COMPETITION SCORES</t>
  </si>
  <si>
    <t>HyDE</t>
  </si>
  <si>
    <t>Stanford</t>
  </si>
  <si>
    <r>
      <t xml:space="preserve">Max points: </t>
    </r>
    <r>
      <rPr>
        <b/>
        <sz val="10"/>
        <rFont val="Verdana"/>
        <family val="2"/>
      </rPr>
      <t>100</t>
    </r>
  </si>
  <si>
    <t>The scoring in the competition is calculated as follows:</t>
  </si>
  <si>
    <t>Lydia</t>
  </si>
  <si>
    <t>Isolation Utility</t>
  </si>
  <si>
    <t>SYNTHETIC TRACK COMPETITION SCORES</t>
  </si>
  <si>
    <t>NDGE</t>
  </si>
  <si>
    <t>or otherwise benefitted from knowledge gained from NASA-funded contracts</t>
  </si>
  <si>
    <t xml:space="preserve">Team names highlighted in green do not have members that are part of the organizing committee, NASA employees or contractors, have worked in the ADAPT lab </t>
  </si>
  <si>
    <t xml:space="preserve">Team names highlighted in green do not have members that are part of the organizing committee. </t>
  </si>
  <si>
    <t>1) For each metric, raw metric scores for each algorithm are calculated.</t>
  </si>
  <si>
    <t>3) For each metric, an algorithm is assigned points according to the "point scale table" shown above based on its relative ranking. (i.e. the algorithm that is ranked first is assigned 10 points, second 8, and so on)</t>
  </si>
  <si>
    <t>In case of a two, or more-way tie all points for associated rankings are distributed to tying algorithms evenly. (for example if two algorithms tie for ranking 3&amp;4, then each get (7+6)/2 points)</t>
  </si>
  <si>
    <t xml:space="preserve">Metric weights are adjusted such that the max. possible final score for each of the three tracks will be a 100. (i.e. if an algorithm is ranked first in all metrics, it will get a final score of 100.)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</si>
</sst>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s>
  <fonts count="37">
    <font>
      <sz val="11"/>
      <color theme="1"/>
      <name val="Calibri"/>
      <family val="2"/>
    </font>
    <font>
      <sz val="11"/>
      <color indexed="8"/>
      <name val="Calibri"/>
      <family val="2"/>
    </font>
    <font>
      <b/>
      <sz val="15"/>
      <color indexed="56"/>
      <name val="Calibri"/>
      <family val="2"/>
    </font>
    <font>
      <b/>
      <sz val="10"/>
      <name val="Verdana"/>
      <family val="2"/>
    </font>
    <font>
      <sz val="10"/>
      <name val="Verdana"/>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right/>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1" fillId="32" borderId="7" applyNumberFormat="0" applyFont="0" applyAlignment="0" applyProtection="0"/>
    <xf numFmtId="0" fontId="33" fillId="2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5">
    <xf numFmtId="0" fontId="0" fillId="0" borderId="0" xfId="0" applyFont="1" applyAlignment="1">
      <alignment/>
    </xf>
    <xf numFmtId="0" fontId="3" fillId="0" borderId="0" xfId="0" applyFont="1" applyAlignment="1">
      <alignment/>
    </xf>
    <xf numFmtId="164" fontId="0" fillId="0" borderId="0" xfId="0" applyNumberFormat="1" applyAlignment="1">
      <alignment horizontal="center"/>
    </xf>
    <xf numFmtId="0" fontId="0" fillId="0" borderId="10" xfId="0" applyBorder="1" applyAlignment="1">
      <alignment horizontal="right"/>
    </xf>
    <xf numFmtId="164" fontId="3" fillId="0" borderId="11" xfId="0" applyNumberFormat="1" applyFont="1" applyBorder="1" applyAlignment="1">
      <alignment horizontal="center"/>
    </xf>
    <xf numFmtId="164" fontId="3" fillId="33" borderId="10" xfId="0" applyNumberFormat="1" applyFont="1" applyFill="1" applyBorder="1" applyAlignment="1">
      <alignment horizontal="center"/>
    </xf>
    <xf numFmtId="164" fontId="3" fillId="0" borderId="12" xfId="0" applyNumberFormat="1" applyFont="1" applyFill="1" applyBorder="1" applyAlignment="1">
      <alignment horizontal="center"/>
    </xf>
    <xf numFmtId="166" fontId="0" fillId="0" borderId="13" xfId="0" applyNumberFormat="1" applyFill="1" applyBorder="1" applyAlignment="1">
      <alignment horizontal="center"/>
    </xf>
    <xf numFmtId="166" fontId="0" fillId="0" borderId="0" xfId="0" applyNumberFormat="1" applyFill="1" applyBorder="1" applyAlignment="1">
      <alignment horizontal="center"/>
    </xf>
    <xf numFmtId="166" fontId="0" fillId="0" borderId="0" xfId="0" applyNumberFormat="1" applyBorder="1" applyAlignment="1">
      <alignment horizontal="center"/>
    </xf>
    <xf numFmtId="0" fontId="0" fillId="0" borderId="13" xfId="0" applyBorder="1" applyAlignment="1">
      <alignment horizontal="right"/>
    </xf>
    <xf numFmtId="165" fontId="0" fillId="0" borderId="14" xfId="0" applyNumberFormat="1" applyBorder="1" applyAlignment="1">
      <alignment horizontal="center"/>
    </xf>
    <xf numFmtId="0" fontId="0" fillId="0" borderId="13" xfId="0" applyNumberFormat="1" applyFill="1" applyBorder="1" applyAlignment="1">
      <alignment horizontal="center"/>
    </xf>
    <xf numFmtId="0" fontId="3" fillId="0" borderId="0" xfId="0" applyNumberFormat="1" applyFont="1" applyFill="1" applyBorder="1" applyAlignment="1">
      <alignment horizontal="center"/>
    </xf>
    <xf numFmtId="0" fontId="0" fillId="0" borderId="0" xfId="0" applyNumberFormat="1" applyFill="1" applyBorder="1" applyAlignment="1">
      <alignment horizontal="center"/>
    </xf>
    <xf numFmtId="0" fontId="0" fillId="0" borderId="0" xfId="0" applyNumberFormat="1" applyBorder="1" applyAlignment="1">
      <alignment horizontal="center"/>
    </xf>
    <xf numFmtId="0" fontId="3" fillId="0" borderId="0" xfId="0" applyNumberFormat="1" applyFont="1" applyBorder="1" applyAlignment="1">
      <alignment horizontal="center"/>
    </xf>
    <xf numFmtId="0" fontId="0" fillId="0" borderId="15" xfId="0" applyBorder="1" applyAlignment="1">
      <alignment horizontal="right"/>
    </xf>
    <xf numFmtId="165" fontId="0" fillId="0" borderId="16" xfId="0" applyNumberFormat="1" applyBorder="1" applyAlignment="1">
      <alignment horizontal="center"/>
    </xf>
    <xf numFmtId="1" fontId="0" fillId="34" borderId="15" xfId="0" applyNumberFormat="1" applyFill="1" applyBorder="1" applyAlignment="1">
      <alignment horizontal="center"/>
    </xf>
    <xf numFmtId="1" fontId="0" fillId="34" borderId="17" xfId="0" applyNumberFormat="1" applyFill="1" applyBorder="1" applyAlignment="1">
      <alignment horizontal="center"/>
    </xf>
    <xf numFmtId="166" fontId="0" fillId="0" borderId="10" xfId="0" applyNumberFormat="1" applyFill="1" applyBorder="1" applyAlignment="1">
      <alignment horizontal="center"/>
    </xf>
    <xf numFmtId="166" fontId="0" fillId="0" borderId="12" xfId="0" applyNumberFormat="1" applyFill="1" applyBorder="1" applyAlignment="1">
      <alignment horizontal="center"/>
    </xf>
    <xf numFmtId="166" fontId="0" fillId="0" borderId="12" xfId="0" applyNumberFormat="1" applyBorder="1" applyAlignment="1">
      <alignment horizontal="center"/>
    </xf>
    <xf numFmtId="0" fontId="0" fillId="34" borderId="15" xfId="0" applyNumberFormat="1" applyFill="1" applyBorder="1" applyAlignment="1">
      <alignment horizontal="center"/>
    </xf>
    <xf numFmtId="0" fontId="0" fillId="34" borderId="17" xfId="0" applyNumberFormat="1" applyFill="1" applyBorder="1" applyAlignment="1">
      <alignment horizontal="center"/>
    </xf>
    <xf numFmtId="0" fontId="3" fillId="0" borderId="13" xfId="0" applyNumberFormat="1" applyFont="1" applyFill="1" applyBorder="1" applyAlignment="1">
      <alignment horizontal="center"/>
    </xf>
    <xf numFmtId="1" fontId="0" fillId="0" borderId="10" xfId="0" applyNumberFormat="1" applyFill="1" applyBorder="1" applyAlignment="1">
      <alignment horizontal="center"/>
    </xf>
    <xf numFmtId="1" fontId="0" fillId="0" borderId="12" xfId="0" applyNumberFormat="1" applyFill="1" applyBorder="1" applyAlignment="1">
      <alignment horizontal="center"/>
    </xf>
    <xf numFmtId="1" fontId="0" fillId="0" borderId="12" xfId="0" applyNumberFormat="1" applyBorder="1" applyAlignment="1">
      <alignment horizontal="center"/>
    </xf>
    <xf numFmtId="1" fontId="0" fillId="0" borderId="13" xfId="0" applyNumberFormat="1" applyFill="1" applyBorder="1" applyAlignment="1">
      <alignment horizontal="center"/>
    </xf>
    <xf numFmtId="1" fontId="0" fillId="0" borderId="0" xfId="0" applyNumberFormat="1" applyFill="1" applyBorder="1" applyAlignment="1">
      <alignment horizontal="center"/>
    </xf>
    <xf numFmtId="1" fontId="0" fillId="0" borderId="0" xfId="0" applyNumberFormat="1" applyBorder="1" applyAlignment="1">
      <alignment horizontal="center"/>
    </xf>
    <xf numFmtId="0" fontId="0" fillId="0" borderId="14" xfId="0" applyNumberFormat="1" applyBorder="1" applyAlignment="1">
      <alignment horizontal="center"/>
    </xf>
    <xf numFmtId="0" fontId="0" fillId="0" borderId="16" xfId="0" applyNumberFormat="1" applyBorder="1" applyAlignment="1">
      <alignment horizontal="center"/>
    </xf>
    <xf numFmtId="164" fontId="4" fillId="0" borderId="0" xfId="0" applyNumberFormat="1" applyFont="1" applyAlignment="1">
      <alignment horizontal="center"/>
    </xf>
    <xf numFmtId="0" fontId="0" fillId="0" borderId="0" xfId="0" applyAlignment="1">
      <alignment horizontal="center"/>
    </xf>
    <xf numFmtId="0" fontId="0" fillId="0" borderId="0" xfId="0" applyNumberFormat="1" applyAlignment="1">
      <alignment horizontal="center"/>
    </xf>
    <xf numFmtId="0" fontId="4" fillId="0" borderId="0" xfId="0" applyFont="1" applyAlignment="1">
      <alignment/>
    </xf>
    <xf numFmtId="0" fontId="4" fillId="0" borderId="0" xfId="0" applyFont="1" applyAlignment="1">
      <alignment/>
    </xf>
    <xf numFmtId="164" fontId="3" fillId="0" borderId="12" xfId="0" applyNumberFormat="1" applyFont="1" applyBorder="1" applyAlignment="1">
      <alignment horizontal="center"/>
    </xf>
    <xf numFmtId="166" fontId="0" fillId="0" borderId="14" xfId="0" applyNumberFormat="1" applyBorder="1" applyAlignment="1">
      <alignment horizontal="center"/>
    </xf>
    <xf numFmtId="1" fontId="0" fillId="34" borderId="16" xfId="0" applyNumberFormat="1" applyFill="1" applyBorder="1" applyAlignment="1">
      <alignment horizontal="center"/>
    </xf>
    <xf numFmtId="166" fontId="0" fillId="0" borderId="11" xfId="0" applyNumberFormat="1" applyBorder="1" applyAlignment="1">
      <alignment horizontal="center"/>
    </xf>
    <xf numFmtId="0" fontId="0" fillId="34" borderId="16" xfId="0" applyNumberFormat="1" applyFill="1" applyBorder="1" applyAlignment="1">
      <alignment horizontal="center"/>
    </xf>
    <xf numFmtId="1" fontId="0" fillId="0" borderId="11" xfId="0" applyNumberFormat="1" applyBorder="1" applyAlignment="1">
      <alignment horizontal="center"/>
    </xf>
    <xf numFmtId="0" fontId="3" fillId="0" borderId="14" xfId="0" applyNumberFormat="1" applyFont="1" applyBorder="1" applyAlignment="1">
      <alignment horizontal="center"/>
    </xf>
    <xf numFmtId="1" fontId="0" fillId="0" borderId="14" xfId="0" applyNumberFormat="1" applyBorder="1" applyAlignment="1">
      <alignment horizontal="center"/>
    </xf>
    <xf numFmtId="0" fontId="3" fillId="0" borderId="13" xfId="0" applyFont="1" applyBorder="1" applyAlignment="1">
      <alignment/>
    </xf>
    <xf numFmtId="165" fontId="3" fillId="0" borderId="14" xfId="0" applyNumberFormat="1" applyFont="1" applyBorder="1" applyAlignment="1">
      <alignment horizontal="center"/>
    </xf>
    <xf numFmtId="0" fontId="3" fillId="0" borderId="10" xfId="0" applyFont="1" applyBorder="1" applyAlignment="1">
      <alignment/>
    </xf>
    <xf numFmtId="165" fontId="3" fillId="0" borderId="11" xfId="0" applyNumberFormat="1" applyFont="1" applyBorder="1" applyAlignment="1">
      <alignment horizontal="center"/>
    </xf>
    <xf numFmtId="164" fontId="3" fillId="0" borderId="11" xfId="0" applyNumberFormat="1" applyFont="1" applyBorder="1" applyAlignment="1">
      <alignment horizontal="center"/>
    </xf>
    <xf numFmtId="164" fontId="3" fillId="0" borderId="12" xfId="0" applyNumberFormat="1" applyFont="1" applyFill="1" applyBorder="1" applyAlignment="1">
      <alignment horizontal="center"/>
    </xf>
    <xf numFmtId="164" fontId="3" fillId="0" borderId="12" xfId="0" applyNumberFormat="1" applyFont="1" applyBorder="1" applyAlignment="1">
      <alignment horizontal="center"/>
    </xf>
    <xf numFmtId="164" fontId="3" fillId="0" borderId="11" xfId="0" applyNumberFormat="1" applyFont="1" applyFill="1" applyBorder="1" applyAlignment="1">
      <alignment horizontal="center"/>
    </xf>
    <xf numFmtId="0" fontId="3" fillId="0" borderId="0" xfId="0" applyFont="1" applyAlignment="1">
      <alignment horizontal="center"/>
    </xf>
    <xf numFmtId="164" fontId="4" fillId="0" borderId="0" xfId="0" applyNumberFormat="1" applyFont="1" applyFill="1" applyAlignment="1">
      <alignment horizontal="left"/>
    </xf>
    <xf numFmtId="0" fontId="4" fillId="0" borderId="14" xfId="0" applyNumberFormat="1" applyFont="1" applyBorder="1" applyAlignment="1">
      <alignment horizontal="center"/>
    </xf>
    <xf numFmtId="165" fontId="0" fillId="0" borderId="12" xfId="0" applyNumberFormat="1" applyFill="1" applyBorder="1" applyAlignment="1">
      <alignment horizontal="center"/>
    </xf>
    <xf numFmtId="165" fontId="0" fillId="0" borderId="0" xfId="0" applyNumberFormat="1" applyFill="1" applyBorder="1" applyAlignment="1">
      <alignment horizontal="center"/>
    </xf>
    <xf numFmtId="165" fontId="0" fillId="0" borderId="12" xfId="0" applyNumberFormat="1" applyBorder="1" applyAlignment="1">
      <alignment horizontal="center"/>
    </xf>
    <xf numFmtId="165" fontId="0" fillId="0" borderId="11" xfId="0" applyNumberFormat="1" applyBorder="1" applyAlignment="1">
      <alignment horizontal="center"/>
    </xf>
    <xf numFmtId="165" fontId="0" fillId="0" borderId="10" xfId="0" applyNumberFormat="1" applyFill="1" applyBorder="1" applyAlignment="1">
      <alignment horizontal="center"/>
    </xf>
    <xf numFmtId="164" fontId="3" fillId="33" borderId="12" xfId="0" applyNumberFormat="1" applyFont="1" applyFill="1" applyBorder="1" applyAlignment="1">
      <alignment horizontal="center" wrapText="1"/>
    </xf>
    <xf numFmtId="2" fontId="0" fillId="34" borderId="0" xfId="0" applyNumberFormat="1" applyFill="1" applyAlignment="1">
      <alignment horizontal="center"/>
    </xf>
    <xf numFmtId="1" fontId="3" fillId="34" borderId="0" xfId="0" applyNumberFormat="1" applyFont="1" applyFill="1" applyAlignment="1">
      <alignment horizontal="center"/>
    </xf>
    <xf numFmtId="1" fontId="0" fillId="34" borderId="0" xfId="0" applyNumberFormat="1" applyFill="1" applyAlignment="1">
      <alignment horizontal="center"/>
    </xf>
    <xf numFmtId="0" fontId="3" fillId="34" borderId="0" xfId="0" applyFont="1" applyFill="1" applyAlignment="1">
      <alignment horizontal="right"/>
    </xf>
    <xf numFmtId="164" fontId="0" fillId="34" borderId="0" xfId="0" applyNumberFormat="1" applyFill="1" applyAlignment="1">
      <alignment horizontal="center"/>
    </xf>
    <xf numFmtId="0" fontId="3" fillId="34" borderId="0" xfId="0" applyFont="1" applyFill="1" applyAlignment="1">
      <alignment horizontal="right"/>
    </xf>
    <xf numFmtId="1" fontId="4" fillId="34" borderId="0" xfId="0" applyNumberFormat="1" applyFont="1" applyFill="1" applyAlignment="1">
      <alignment horizontal="center"/>
    </xf>
    <xf numFmtId="164" fontId="3" fillId="33" borderId="11" xfId="0" applyNumberFormat="1" applyFont="1" applyFill="1" applyBorder="1" applyAlignment="1">
      <alignment horizontal="center" wrapText="1"/>
    </xf>
    <xf numFmtId="164" fontId="3" fillId="33" borderId="13" xfId="0" applyNumberFormat="1" applyFont="1" applyFill="1" applyBorder="1" applyAlignment="1">
      <alignment horizontal="left"/>
    </xf>
    <xf numFmtId="164" fontId="3" fillId="33" borderId="0"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C31" sqref="C31"/>
    </sheetView>
  </sheetViews>
  <sheetFormatPr defaultColWidth="9.140625" defaultRowHeight="15"/>
  <cols>
    <col min="1" max="1" width="33.28125" style="0" customWidth="1"/>
    <col min="2" max="2" width="8.57421875" style="0" customWidth="1"/>
    <col min="3" max="11" width="10.57421875" style="0" customWidth="1"/>
  </cols>
  <sheetData>
    <row r="1" spans="1:11" ht="15.75" thickBot="1">
      <c r="A1" s="1" t="s">
        <v>0</v>
      </c>
      <c r="B1" s="2"/>
      <c r="C1" s="57"/>
      <c r="D1" s="2"/>
      <c r="E1" s="2"/>
      <c r="F1" s="2"/>
      <c r="G1" s="2"/>
      <c r="H1" s="2"/>
      <c r="I1" s="2"/>
      <c r="J1" s="2"/>
      <c r="K1" s="2"/>
    </row>
    <row r="2" spans="1:11" ht="26.25">
      <c r="A2" s="3"/>
      <c r="B2" s="4" t="s">
        <v>1</v>
      </c>
      <c r="C2" s="5" t="s">
        <v>2</v>
      </c>
      <c r="D2" s="64" t="s">
        <v>38</v>
      </c>
      <c r="E2" s="64" t="s">
        <v>39</v>
      </c>
      <c r="F2" s="6" t="s">
        <v>3</v>
      </c>
      <c r="G2" s="6" t="s">
        <v>4</v>
      </c>
      <c r="H2" s="6" t="s">
        <v>34</v>
      </c>
      <c r="I2" s="6" t="s">
        <v>35</v>
      </c>
      <c r="J2" s="40" t="s">
        <v>36</v>
      </c>
      <c r="K2" s="4" t="s">
        <v>37</v>
      </c>
    </row>
    <row r="3" spans="1:11" ht="15">
      <c r="A3" s="48" t="s">
        <v>26</v>
      </c>
      <c r="B3" s="49">
        <v>1.3</v>
      </c>
      <c r="C3" s="7">
        <v>0.06451612903225806</v>
      </c>
      <c r="D3" s="8">
        <v>0</v>
      </c>
      <c r="E3" s="8">
        <v>0.13333333333333333</v>
      </c>
      <c r="F3" s="9">
        <v>0.03333333333333333</v>
      </c>
      <c r="G3" s="9">
        <v>0</v>
      </c>
      <c r="H3" s="9">
        <v>0.2</v>
      </c>
      <c r="I3" s="9">
        <v>0.8245614035087719</v>
      </c>
      <c r="J3" s="9">
        <v>0.28125</v>
      </c>
      <c r="K3" s="41">
        <v>0.06451612903225806</v>
      </c>
    </row>
    <row r="4" spans="1:11" ht="15">
      <c r="A4" s="10" t="s">
        <v>5</v>
      </c>
      <c r="B4" s="11"/>
      <c r="C4" s="12">
        <f aca="true" t="shared" si="0" ref="C4:K4">RANK(C3,$C3:$K3,1)</f>
        <v>4</v>
      </c>
      <c r="D4" s="13">
        <f t="shared" si="0"/>
        <v>1</v>
      </c>
      <c r="E4" s="14">
        <f t="shared" si="0"/>
        <v>6</v>
      </c>
      <c r="F4" s="15">
        <f t="shared" si="0"/>
        <v>3</v>
      </c>
      <c r="G4" s="16">
        <f t="shared" si="0"/>
        <v>1</v>
      </c>
      <c r="H4" s="15">
        <f t="shared" si="0"/>
        <v>7</v>
      </c>
      <c r="I4" s="15">
        <f t="shared" si="0"/>
        <v>9</v>
      </c>
      <c r="J4" s="15">
        <f t="shared" si="0"/>
        <v>8</v>
      </c>
      <c r="K4" s="33">
        <f t="shared" si="0"/>
        <v>4</v>
      </c>
    </row>
    <row r="5" spans="1:11" ht="15.75" thickBot="1">
      <c r="A5" s="17" t="s">
        <v>6</v>
      </c>
      <c r="B5" s="18"/>
      <c r="C5" s="19">
        <f ca="1">AVERAGE(INDEX($B$31:$B$39,C4):OFFSET(INDEX($B$31:$B$39,C4),COUNTIF($C4:$K4,C4)-1,0))</f>
        <v>5.5</v>
      </c>
      <c r="D5" s="20">
        <f ca="1">AVERAGE(INDEX($B$31:$B$39,D4):OFFSET(INDEX($B$31:$B$39,D4),COUNTIF($C4:$K4,D4)-1,0))</f>
        <v>9</v>
      </c>
      <c r="E5" s="20">
        <f ca="1">AVERAGE(INDEX($B$31:$B$39,E4):OFFSET(INDEX($B$31:$B$39,E4),COUNTIF($C4:$K4,E4)-1,0))</f>
        <v>4</v>
      </c>
      <c r="F5" s="20">
        <f ca="1">AVERAGE(INDEX($B$31:$B$39,F4):OFFSET(INDEX($B$31:$B$39,F4),COUNTIF($C4:$K4,F4)-1,0))</f>
        <v>7</v>
      </c>
      <c r="G5" s="20">
        <f ca="1">AVERAGE(INDEX($B$31:$B$39,G4):OFFSET(INDEX($B$31:$B$39,G4),COUNTIF($C4:$K4,G4)-1,0))</f>
        <v>9</v>
      </c>
      <c r="H5" s="25">
        <f ca="1">AVERAGE(INDEX($B$31:$B$39,H4):OFFSET(INDEX($B$31:$B$39,H4),COUNTIF($C4:$K4,H4)-1,0))</f>
        <v>3</v>
      </c>
      <c r="I5" s="20">
        <f ca="1">AVERAGE(INDEX($B$31:$B$39,I4):OFFSET(INDEX($B$31:$B$39,I4),COUNTIF($C4:$K4,I4)-1,0))</f>
        <v>1</v>
      </c>
      <c r="J5" s="20">
        <f ca="1">AVERAGE(INDEX($B$31:$B$39,J4):OFFSET(INDEX($B$31:$B$39,J4),COUNTIF($C4:$K4,J4)-1,0))</f>
        <v>2</v>
      </c>
      <c r="K5" s="42">
        <f ca="1">AVERAGE(INDEX($B$31:$B$39,K4):OFFSET(INDEX($B$31:$B$39,K4),COUNTIF($C4:$K4,K4)-1,0))</f>
        <v>5.5</v>
      </c>
    </row>
    <row r="6" spans="1:11" ht="15">
      <c r="A6" s="50" t="s">
        <v>27</v>
      </c>
      <c r="B6" s="51">
        <v>1.3</v>
      </c>
      <c r="C6" s="21">
        <v>0.0967741935483871</v>
      </c>
      <c r="D6" s="22">
        <v>0.5</v>
      </c>
      <c r="E6" s="22">
        <v>0.34375</v>
      </c>
      <c r="F6" s="23">
        <v>0.03125</v>
      </c>
      <c r="G6" s="23">
        <v>0.46875</v>
      </c>
      <c r="H6" s="23">
        <v>0.07407407407407407</v>
      </c>
      <c r="I6" s="23">
        <v>0</v>
      </c>
      <c r="J6" s="23">
        <v>0.06666666666666667</v>
      </c>
      <c r="K6" s="43">
        <v>0.16129032258064516</v>
      </c>
    </row>
    <row r="7" spans="1:11" ht="15">
      <c r="A7" s="10" t="s">
        <v>7</v>
      </c>
      <c r="B7" s="11"/>
      <c r="C7" s="12">
        <f aca="true" t="shared" si="1" ref="C7:K7">RANK(C6,$C6:$K6,1)</f>
        <v>5</v>
      </c>
      <c r="D7" s="14">
        <f t="shared" si="1"/>
        <v>9</v>
      </c>
      <c r="E7" s="14">
        <f t="shared" si="1"/>
        <v>7</v>
      </c>
      <c r="F7" s="16">
        <f t="shared" si="1"/>
        <v>2</v>
      </c>
      <c r="G7" s="15">
        <f t="shared" si="1"/>
        <v>8</v>
      </c>
      <c r="H7" s="15">
        <f t="shared" si="1"/>
        <v>4</v>
      </c>
      <c r="I7" s="16">
        <f t="shared" si="1"/>
        <v>1</v>
      </c>
      <c r="J7" s="15">
        <f t="shared" si="1"/>
        <v>3</v>
      </c>
      <c r="K7" s="33">
        <f t="shared" si="1"/>
        <v>6</v>
      </c>
    </row>
    <row r="8" spans="1:11" ht="15.75" thickBot="1">
      <c r="A8" s="17" t="s">
        <v>6</v>
      </c>
      <c r="B8" s="18"/>
      <c r="C8" s="24">
        <f ca="1">AVERAGE(INDEX($B$31:$B$39,C7):OFFSET(INDEX($B$31:$B$39,C7),COUNTIF($C7:$K7,C7)-1,0))</f>
        <v>5</v>
      </c>
      <c r="D8" s="25">
        <f ca="1">AVERAGE(INDEX($B$31:$B$39,D7):OFFSET(INDEX($B$31:$B$39,D7),COUNTIF($C7:$K7,D7)-1,0))</f>
        <v>1</v>
      </c>
      <c r="E8" s="25">
        <f ca="1">AVERAGE(INDEX($B$31:$B$39,E7):OFFSET(INDEX($B$31:$B$39,E7),COUNTIF($C7:$K7,E7)-1,0))</f>
        <v>3</v>
      </c>
      <c r="F8" s="25">
        <f ca="1">AVERAGE(INDEX($B$31:$B$39,F7):OFFSET(INDEX($B$31:$B$39,F7),COUNTIF($C7:$K7,F7)-1,0))</f>
        <v>8</v>
      </c>
      <c r="G8" s="25">
        <f ca="1">AVERAGE(INDEX($B$31:$B$39,G7):OFFSET(INDEX($B$31:$B$39,G7),COUNTIF($C7:$K7,G7)-1,0))</f>
        <v>2</v>
      </c>
      <c r="H8" s="25">
        <f ca="1">AVERAGE(INDEX($B$31:$B$39,H7):OFFSET(INDEX($B$31:$B$39,H7),COUNTIF($C7:$K7,H7)-1,0))</f>
        <v>6</v>
      </c>
      <c r="I8" s="25">
        <f ca="1">AVERAGE(INDEX($B$31:$B$39,I7):OFFSET(INDEX($B$31:$B$39,I7),COUNTIF($C7:$K7,I7)-1,0))</f>
        <v>10</v>
      </c>
      <c r="J8" s="25">
        <f ca="1">AVERAGE(INDEX($B$31:$B$39,J7):OFFSET(INDEX($B$31:$B$39,J7),COUNTIF($C7:$K7,J7)-1,0))</f>
        <v>7</v>
      </c>
      <c r="K8" s="44">
        <f ca="1">AVERAGE(INDEX($B$31:$B$39,K7):OFFSET(INDEX($B$31:$B$39,K7),COUNTIF($C7:$K7,K7)-1,0))</f>
        <v>4</v>
      </c>
    </row>
    <row r="9" spans="1:11" ht="15">
      <c r="A9" s="50" t="s">
        <v>28</v>
      </c>
      <c r="B9" s="51">
        <v>0.3</v>
      </c>
      <c r="C9" s="21">
        <v>0.9193548387096774</v>
      </c>
      <c r="D9" s="22">
        <v>0.7419354838709677</v>
      </c>
      <c r="E9" s="22">
        <v>0.7580645161290323</v>
      </c>
      <c r="F9" s="23">
        <v>0.967741935483871</v>
      </c>
      <c r="G9" s="23">
        <v>0.7580645161290323</v>
      </c>
      <c r="H9" s="23">
        <v>0.8548387096774194</v>
      </c>
      <c r="I9" s="23">
        <v>0.24193548387096775</v>
      </c>
      <c r="J9" s="23">
        <v>0.8225806451612904</v>
      </c>
      <c r="K9" s="43">
        <v>0.8870967741935484</v>
      </c>
    </row>
    <row r="10" spans="1:11" ht="15">
      <c r="A10" s="10" t="s">
        <v>8</v>
      </c>
      <c r="B10" s="11"/>
      <c r="C10" s="26">
        <f aca="true" t="shared" si="2" ref="C10:K10">RANK(C9,$C9:$K9)</f>
        <v>2</v>
      </c>
      <c r="D10" s="14">
        <f t="shared" si="2"/>
        <v>8</v>
      </c>
      <c r="E10" s="14">
        <f t="shared" si="2"/>
        <v>6</v>
      </c>
      <c r="F10" s="16">
        <f t="shared" si="2"/>
        <v>1</v>
      </c>
      <c r="G10" s="15">
        <f t="shared" si="2"/>
        <v>6</v>
      </c>
      <c r="H10" s="15">
        <f t="shared" si="2"/>
        <v>4</v>
      </c>
      <c r="I10" s="15">
        <f t="shared" si="2"/>
        <v>9</v>
      </c>
      <c r="J10" s="15">
        <f t="shared" si="2"/>
        <v>5</v>
      </c>
      <c r="K10" s="33">
        <f t="shared" si="2"/>
        <v>3</v>
      </c>
    </row>
    <row r="11" spans="1:11" ht="15.75" thickBot="1">
      <c r="A11" s="17" t="s">
        <v>6</v>
      </c>
      <c r="B11" s="18"/>
      <c r="C11" s="24">
        <f ca="1">AVERAGE(INDEX($B$31:$B$39,C10):OFFSET(INDEX($B$31:$B$39,C10),COUNTIF($C10:$K10,C10)-1,0))</f>
        <v>8</v>
      </c>
      <c r="D11" s="25">
        <f ca="1">AVERAGE(INDEX($B$31:$B$39,D10):OFFSET(INDEX($B$31:$B$39,D10),COUNTIF($C10:$K10,D10)-1,0))</f>
        <v>2</v>
      </c>
      <c r="E11" s="25">
        <f ca="1">AVERAGE(INDEX($B$31:$B$39,E10):OFFSET(INDEX($B$31:$B$39,E10),COUNTIF($C10:$K10,E10)-1,0))</f>
        <v>3.5</v>
      </c>
      <c r="F11" s="25">
        <f ca="1">AVERAGE(INDEX($B$31:$B$39,F10):OFFSET(INDEX($B$31:$B$39,F10),COUNTIF($C10:$K10,F10)-1,0))</f>
        <v>10</v>
      </c>
      <c r="G11" s="25">
        <f ca="1">AVERAGE(INDEX($B$31:$B$39,G10):OFFSET(INDEX($B$31:$B$39,G10),COUNTIF($C10:$K10,G10)-1,0))</f>
        <v>3.5</v>
      </c>
      <c r="H11" s="25">
        <f ca="1">AVERAGE(INDEX($B$31:$B$39,H10):OFFSET(INDEX($B$31:$B$39,H10),COUNTIF($C10:$K10,H10)-1,0))</f>
        <v>6</v>
      </c>
      <c r="I11" s="25">
        <f ca="1">AVERAGE(INDEX($B$31:$B$39,I10):OFFSET(INDEX($B$31:$B$39,I10),COUNTIF($C10:$K10,I10)-1,0))</f>
        <v>1</v>
      </c>
      <c r="J11" s="25">
        <f ca="1">AVERAGE(INDEX($B$31:$B$39,J10):OFFSET(INDEX($B$31:$B$39,J10),COUNTIF($C10:$K10,J10)-1,0))</f>
        <v>5</v>
      </c>
      <c r="K11" s="44">
        <f ca="1">AVERAGE(INDEX($B$31:$B$39,K10):OFFSET(INDEX($B$31:$B$39,K10),COUNTIF($C10:$K10,K10)-1,0))</f>
        <v>7</v>
      </c>
    </row>
    <row r="12" spans="1:11" ht="15">
      <c r="A12" s="50" t="s">
        <v>9</v>
      </c>
      <c r="B12" s="51">
        <v>2.2</v>
      </c>
      <c r="C12" s="63">
        <v>10</v>
      </c>
      <c r="D12" s="59">
        <v>24.000164526956645</v>
      </c>
      <c r="E12" s="59">
        <v>32</v>
      </c>
      <c r="F12" s="61">
        <v>2</v>
      </c>
      <c r="G12" s="61">
        <v>26.649350649350648</v>
      </c>
      <c r="H12" s="61">
        <v>26</v>
      </c>
      <c r="I12" s="61">
        <v>76</v>
      </c>
      <c r="J12" s="61">
        <v>25</v>
      </c>
      <c r="K12" s="62">
        <v>32</v>
      </c>
    </row>
    <row r="13" spans="1:11" ht="15">
      <c r="A13" s="10" t="s">
        <v>8</v>
      </c>
      <c r="B13" s="11"/>
      <c r="C13" s="26">
        <f aca="true" t="shared" si="3" ref="C13:K13">RANK(C12,$C12:$K12,1)</f>
        <v>2</v>
      </c>
      <c r="D13" s="14">
        <f t="shared" si="3"/>
        <v>3</v>
      </c>
      <c r="E13" s="14">
        <f t="shared" si="3"/>
        <v>7</v>
      </c>
      <c r="F13" s="16">
        <f t="shared" si="3"/>
        <v>1</v>
      </c>
      <c r="G13" s="15">
        <f t="shared" si="3"/>
        <v>6</v>
      </c>
      <c r="H13" s="15">
        <f t="shared" si="3"/>
        <v>5</v>
      </c>
      <c r="I13" s="15">
        <f t="shared" si="3"/>
        <v>9</v>
      </c>
      <c r="J13" s="15">
        <f t="shared" si="3"/>
        <v>4</v>
      </c>
      <c r="K13" s="33">
        <f t="shared" si="3"/>
        <v>7</v>
      </c>
    </row>
    <row r="14" spans="1:11" ht="15.75" thickBot="1">
      <c r="A14" s="17" t="s">
        <v>6</v>
      </c>
      <c r="B14" s="18"/>
      <c r="C14" s="24">
        <f ca="1">AVERAGE(INDEX($B$31:$B$39,C13):OFFSET(INDEX($B$31:$B$39,C13),COUNTIF($C13:$K13,C13)-1,0))</f>
        <v>8</v>
      </c>
      <c r="D14" s="25">
        <f ca="1">AVERAGE(INDEX($B$31:$B$39,D13):OFFSET(INDEX($B$31:$B$39,D13),COUNTIF($C13:$K13,D13)-1,0))</f>
        <v>7</v>
      </c>
      <c r="E14" s="25">
        <f ca="1">AVERAGE(INDEX($B$31:$B$39,E13):OFFSET(INDEX($B$31:$B$39,E13),COUNTIF($C13:$K13,E13)-1,0))</f>
        <v>2.5</v>
      </c>
      <c r="F14" s="25">
        <f ca="1">AVERAGE(INDEX($B$31:$B$39,F13):OFFSET(INDEX($B$31:$B$39,F13),COUNTIF($C13:$K13,F13)-1,0))</f>
        <v>10</v>
      </c>
      <c r="G14" s="25">
        <f ca="1">AVERAGE(INDEX($B$31:$B$39,G13):OFFSET(INDEX($B$31:$B$39,G13),COUNTIF($C13:$K13,G13)-1,0))</f>
        <v>4</v>
      </c>
      <c r="H14" s="25">
        <f ca="1">AVERAGE(INDEX($B$31:$B$39,H13):OFFSET(INDEX($B$31:$B$39,H13),COUNTIF($C13:$K13,H13)-1,0))</f>
        <v>5</v>
      </c>
      <c r="I14" s="25">
        <f ca="1">AVERAGE(INDEX($B$31:$B$39,I13):OFFSET(INDEX($B$31:$B$39,I13),COUNTIF($C13:$K13,I13)-1,0))</f>
        <v>1</v>
      </c>
      <c r="J14" s="25">
        <f ca="1">AVERAGE(INDEX($B$31:$B$39,J13):OFFSET(INDEX($B$31:$B$39,J13),COUNTIF($C13:$K13,J13)-1,0))</f>
        <v>6</v>
      </c>
      <c r="K14" s="44">
        <f ca="1">AVERAGE(INDEX($B$31:$B$39,K13):OFFSET(INDEX($B$31:$B$39,K13),COUNTIF($C13:$K13,K13)-1,0))</f>
        <v>2.5</v>
      </c>
    </row>
    <row r="15" spans="1:11" ht="15">
      <c r="A15" s="50" t="s">
        <v>29</v>
      </c>
      <c r="B15" s="51">
        <v>2.2</v>
      </c>
      <c r="C15" s="27">
        <v>217.60714285714286</v>
      </c>
      <c r="D15" s="28">
        <v>11529.625</v>
      </c>
      <c r="E15" s="28">
        <v>1893.2380952380952</v>
      </c>
      <c r="F15" s="29">
        <v>1391.967741935484</v>
      </c>
      <c r="G15" s="29">
        <v>13223.35294117647</v>
      </c>
      <c r="H15" s="29">
        <v>130</v>
      </c>
      <c r="I15" s="29">
        <v>1000</v>
      </c>
      <c r="J15" s="29">
        <v>372.82142857142856</v>
      </c>
      <c r="K15" s="45">
        <v>125.61538461538461</v>
      </c>
    </row>
    <row r="16" spans="1:11" ht="15">
      <c r="A16" s="10" t="s">
        <v>8</v>
      </c>
      <c r="B16" s="11"/>
      <c r="C16" s="12">
        <f aca="true" t="shared" si="4" ref="C16:K16">RANK(C15,$C15:$K15,1)</f>
        <v>3</v>
      </c>
      <c r="D16" s="14">
        <f t="shared" si="4"/>
        <v>8</v>
      </c>
      <c r="E16" s="14">
        <f t="shared" si="4"/>
        <v>7</v>
      </c>
      <c r="F16" s="15">
        <f t="shared" si="4"/>
        <v>6</v>
      </c>
      <c r="G16" s="15">
        <f t="shared" si="4"/>
        <v>9</v>
      </c>
      <c r="H16" s="16">
        <f t="shared" si="4"/>
        <v>2</v>
      </c>
      <c r="I16" s="15">
        <f t="shared" si="4"/>
        <v>5</v>
      </c>
      <c r="J16" s="15">
        <f t="shared" si="4"/>
        <v>4</v>
      </c>
      <c r="K16" s="46">
        <f t="shared" si="4"/>
        <v>1</v>
      </c>
    </row>
    <row r="17" spans="1:11" ht="15.75" thickBot="1">
      <c r="A17" s="17" t="s">
        <v>6</v>
      </c>
      <c r="B17" s="18"/>
      <c r="C17" s="24">
        <f ca="1">AVERAGE(INDEX($B$31:$B$39,C16):OFFSET(INDEX($B$31:$B$39,C16),COUNTIF($C16:$K16,C16)-1,0))</f>
        <v>7</v>
      </c>
      <c r="D17" s="25">
        <f ca="1">AVERAGE(INDEX($B$31:$B$39,D16):OFFSET(INDEX($B$31:$B$39,D16),COUNTIF($C16:$K16,D16)-1,0))</f>
        <v>2</v>
      </c>
      <c r="E17" s="25">
        <f ca="1">AVERAGE(INDEX($B$31:$B$39,E16):OFFSET(INDEX($B$31:$B$39,E16),COUNTIF($C16:$K16,E16)-1,0))</f>
        <v>3</v>
      </c>
      <c r="F17" s="25">
        <f ca="1">AVERAGE(INDEX($B$31:$B$39,F16):OFFSET(INDEX($B$31:$B$39,F16),COUNTIF($C16:$K16,F16)-1,0))</f>
        <v>4</v>
      </c>
      <c r="G17" s="25">
        <f ca="1">AVERAGE(INDEX($B$31:$B$39,G16):OFFSET(INDEX($B$31:$B$39,G16),COUNTIF($C16:$K16,G16)-1,0))</f>
        <v>1</v>
      </c>
      <c r="H17" s="25">
        <f ca="1">AVERAGE(INDEX($B$31:$B$39,H16):OFFSET(INDEX($B$31:$B$39,H16),COUNTIF($C16:$K16,H16)-1,0))</f>
        <v>8</v>
      </c>
      <c r="I17" s="25">
        <f ca="1">AVERAGE(INDEX($B$31:$B$39,I16):OFFSET(INDEX($B$31:$B$39,I16),COUNTIF($C16:$K16,I16)-1,0))</f>
        <v>5</v>
      </c>
      <c r="J17" s="25">
        <f ca="1">AVERAGE(INDEX($B$31:$B$39,J16):OFFSET(INDEX($B$31:$B$39,J16),COUNTIF($C16:$K16,J16)-1,0))</f>
        <v>6</v>
      </c>
      <c r="K17" s="44">
        <f ca="1">AVERAGE(INDEX($B$31:$B$39,K16):OFFSET(INDEX($B$31:$B$39,K16),COUNTIF($C16:$K16,K16)-1,0))</f>
        <v>10</v>
      </c>
    </row>
    <row r="18" spans="1:11" ht="15">
      <c r="A18" s="50" t="s">
        <v>30</v>
      </c>
      <c r="B18" s="51">
        <v>1.5</v>
      </c>
      <c r="C18" s="27">
        <v>7205.464285714285</v>
      </c>
      <c r="D18" s="28">
        <v>11625.5625</v>
      </c>
      <c r="E18" s="28">
        <v>9258.666666666666</v>
      </c>
      <c r="F18" s="29">
        <v>4084.451612903226</v>
      </c>
      <c r="G18" s="29">
        <v>13840.117647058823</v>
      </c>
      <c r="H18" s="29">
        <v>653.0344827586207</v>
      </c>
      <c r="I18" s="29">
        <v>281.75</v>
      </c>
      <c r="J18" s="29">
        <v>9795.6</v>
      </c>
      <c r="K18" s="45">
        <v>999999</v>
      </c>
    </row>
    <row r="19" spans="1:11" ht="15">
      <c r="A19" s="10" t="s">
        <v>8</v>
      </c>
      <c r="B19" s="11"/>
      <c r="C19" s="12">
        <f aca="true" t="shared" si="5" ref="C19:K19">RANK(C18,$C18:$K18,1)</f>
        <v>4</v>
      </c>
      <c r="D19" s="14">
        <f t="shared" si="5"/>
        <v>7</v>
      </c>
      <c r="E19" s="14">
        <f t="shared" si="5"/>
        <v>5</v>
      </c>
      <c r="F19" s="15">
        <f t="shared" si="5"/>
        <v>3</v>
      </c>
      <c r="G19" s="15">
        <f t="shared" si="5"/>
        <v>8</v>
      </c>
      <c r="H19" s="16">
        <f t="shared" si="5"/>
        <v>2</v>
      </c>
      <c r="I19" s="16">
        <f t="shared" si="5"/>
        <v>1</v>
      </c>
      <c r="J19" s="15">
        <f t="shared" si="5"/>
        <v>6</v>
      </c>
      <c r="K19" s="33">
        <f t="shared" si="5"/>
        <v>9</v>
      </c>
    </row>
    <row r="20" spans="1:11" ht="15.75" thickBot="1">
      <c r="A20" s="17" t="s">
        <v>6</v>
      </c>
      <c r="B20" s="18"/>
      <c r="C20" s="24">
        <f ca="1">AVERAGE(INDEX($B$31:$B$39,C19):OFFSET(INDEX($B$31:$B$39,C19),COUNTIF($C19:$K19,C19)-1,0))</f>
        <v>6</v>
      </c>
      <c r="D20" s="25">
        <f ca="1">AVERAGE(INDEX($B$31:$B$39,D19):OFFSET(INDEX($B$31:$B$39,D19),COUNTIF($C19:$K19,D19)-1,0))</f>
        <v>3</v>
      </c>
      <c r="E20" s="25">
        <f ca="1">AVERAGE(INDEX($B$31:$B$39,E19):OFFSET(INDEX($B$31:$B$39,E19),COUNTIF($C19:$K19,E19)-1,0))</f>
        <v>5</v>
      </c>
      <c r="F20" s="25">
        <f ca="1">AVERAGE(INDEX($B$31:$B$39,F19):OFFSET(INDEX($B$31:$B$39,F19),COUNTIF($C19:$K19,F19)-1,0))</f>
        <v>7</v>
      </c>
      <c r="G20" s="25">
        <f ca="1">AVERAGE(INDEX($B$31:$B$39,G19):OFFSET(INDEX($B$31:$B$39,G19),COUNTIF($C19:$K19,G19)-1,0))</f>
        <v>2</v>
      </c>
      <c r="H20" s="25">
        <f ca="1">AVERAGE(INDEX($B$31:$B$39,H19):OFFSET(INDEX($B$31:$B$39,H19),COUNTIF($C19:$K19,H19)-1,0))</f>
        <v>8</v>
      </c>
      <c r="I20" s="25">
        <f ca="1">AVERAGE(INDEX($B$31:$B$39,I19):OFFSET(INDEX($B$31:$B$39,I19),COUNTIF($C19:$K19,I19)-1,0))</f>
        <v>10</v>
      </c>
      <c r="J20" s="25">
        <f ca="1">AVERAGE(INDEX($B$31:$B$39,J19):OFFSET(INDEX($B$31:$B$39,J19),COUNTIF($C19:$K19,J19)-1,0))</f>
        <v>4</v>
      </c>
      <c r="K20" s="44">
        <f ca="1">AVERAGE(INDEX($B$31:$B$39,K19):OFFSET(INDEX($B$31:$B$39,K19),COUNTIF($C19:$K19,K19)-1,0))</f>
        <v>1</v>
      </c>
    </row>
    <row r="21" spans="1:11" ht="15">
      <c r="A21" s="50" t="s">
        <v>31</v>
      </c>
      <c r="B21" s="51">
        <v>0.6</v>
      </c>
      <c r="C21" s="27">
        <v>11766</v>
      </c>
      <c r="D21" s="28">
        <v>1039</v>
      </c>
      <c r="E21" s="28">
        <v>2039</v>
      </c>
      <c r="F21" s="29">
        <v>1601</v>
      </c>
      <c r="G21" s="29">
        <v>24795</v>
      </c>
      <c r="H21" s="29">
        <v>513</v>
      </c>
      <c r="I21" s="29">
        <v>117</v>
      </c>
      <c r="J21" s="29">
        <v>1767</v>
      </c>
      <c r="K21" s="45">
        <v>139</v>
      </c>
    </row>
    <row r="22" spans="1:11" ht="15">
      <c r="A22" s="10" t="s">
        <v>8</v>
      </c>
      <c r="B22" s="11"/>
      <c r="C22" s="12">
        <f aca="true" t="shared" si="6" ref="C22:K22">RANK(C21,$C21:$K21,1)</f>
        <v>8</v>
      </c>
      <c r="D22" s="14">
        <f t="shared" si="6"/>
        <v>4</v>
      </c>
      <c r="E22" s="14">
        <f t="shared" si="6"/>
        <v>7</v>
      </c>
      <c r="F22" s="15">
        <f t="shared" si="6"/>
        <v>5</v>
      </c>
      <c r="G22" s="15">
        <f t="shared" si="6"/>
        <v>9</v>
      </c>
      <c r="H22" s="15">
        <f t="shared" si="6"/>
        <v>3</v>
      </c>
      <c r="I22" s="16">
        <f t="shared" si="6"/>
        <v>1</v>
      </c>
      <c r="J22" s="15">
        <f t="shared" si="6"/>
        <v>6</v>
      </c>
      <c r="K22" s="46">
        <f t="shared" si="6"/>
        <v>2</v>
      </c>
    </row>
    <row r="23" spans="1:11" ht="15.75" thickBot="1">
      <c r="A23" s="17" t="s">
        <v>6</v>
      </c>
      <c r="B23" s="18"/>
      <c r="C23" s="24">
        <f ca="1">AVERAGE(INDEX($B$31:$B$39,C22):OFFSET(INDEX($B$31:$B$39,C22),COUNTIF($C22:$K22,C22)-1,0))</f>
        <v>2</v>
      </c>
      <c r="D23" s="25">
        <f ca="1">AVERAGE(INDEX($B$31:$B$39,D22):OFFSET(INDEX($B$31:$B$39,D22),COUNTIF($C22:$K22,D22)-1,0))</f>
        <v>6</v>
      </c>
      <c r="E23" s="25">
        <f ca="1">AVERAGE(INDEX($B$31:$B$39,E22):OFFSET(INDEX($B$31:$B$39,E22),COUNTIF($C22:$K22,E22)-1,0))</f>
        <v>3</v>
      </c>
      <c r="F23" s="25">
        <f ca="1">AVERAGE(INDEX($B$31:$B$39,F22):OFFSET(INDEX($B$31:$B$39,F22),COUNTIF($C22:$K22,F22)-1,0))</f>
        <v>5</v>
      </c>
      <c r="G23" s="25">
        <f ca="1">AVERAGE(INDEX($B$31:$B$39,G22):OFFSET(INDEX($B$31:$B$39,G22),COUNTIF($C22:$K22,G22)-1,0))</f>
        <v>1</v>
      </c>
      <c r="H23" s="25">
        <f ca="1">AVERAGE(INDEX($B$31:$B$39,H22):OFFSET(INDEX($B$31:$B$39,H22),COUNTIF($C22:$K22,H22)-1,0))</f>
        <v>7</v>
      </c>
      <c r="I23" s="25">
        <f ca="1">AVERAGE(INDEX($B$31:$B$39,I22):OFFSET(INDEX($B$31:$B$39,I22),COUNTIF($C22:$K22,I22)-1,0))</f>
        <v>10</v>
      </c>
      <c r="J23" s="25">
        <f ca="1">AVERAGE(INDEX($B$31:$B$39,J22):OFFSET(INDEX($B$31:$B$39,J22),COUNTIF($C22:$K22,J22)-1,0))</f>
        <v>4</v>
      </c>
      <c r="K23" s="44">
        <f ca="1">AVERAGE(INDEX($B$31:$B$39,K22):OFFSET(INDEX($B$31:$B$39,K22),COUNTIF($C22:$K22,K22)-1,0))</f>
        <v>8</v>
      </c>
    </row>
    <row r="24" spans="1:11" ht="15">
      <c r="A24" s="50" t="s">
        <v>32</v>
      </c>
      <c r="B24" s="51">
        <v>0.6</v>
      </c>
      <c r="C24" s="30">
        <v>26679</v>
      </c>
      <c r="D24" s="31">
        <v>1781</v>
      </c>
      <c r="E24" s="31">
        <v>2539</v>
      </c>
      <c r="F24" s="32">
        <v>1680</v>
      </c>
      <c r="G24" s="32">
        <v>5447</v>
      </c>
      <c r="H24" s="32">
        <v>5795</v>
      </c>
      <c r="I24" s="32">
        <v>3788</v>
      </c>
      <c r="J24" s="32">
        <v>4340</v>
      </c>
      <c r="K24" s="47">
        <v>3572</v>
      </c>
    </row>
    <row r="25" spans="1:11" ht="15">
      <c r="A25" s="10" t="s">
        <v>10</v>
      </c>
      <c r="B25" s="33"/>
      <c r="C25" s="12">
        <f aca="true" t="shared" si="7" ref="C25:K25">RANK(C24,$C24:$K24,1)</f>
        <v>9</v>
      </c>
      <c r="D25" s="13">
        <f t="shared" si="7"/>
        <v>2</v>
      </c>
      <c r="E25" s="14">
        <f t="shared" si="7"/>
        <v>3</v>
      </c>
      <c r="F25" s="16">
        <f t="shared" si="7"/>
        <v>1</v>
      </c>
      <c r="G25" s="15">
        <f t="shared" si="7"/>
        <v>7</v>
      </c>
      <c r="H25" s="15">
        <f t="shared" si="7"/>
        <v>8</v>
      </c>
      <c r="I25" s="15">
        <f t="shared" si="7"/>
        <v>5</v>
      </c>
      <c r="J25" s="15">
        <f t="shared" si="7"/>
        <v>6</v>
      </c>
      <c r="K25" s="33">
        <f t="shared" si="7"/>
        <v>4</v>
      </c>
    </row>
    <row r="26" spans="1:11" ht="15.75" thickBot="1">
      <c r="A26" s="17" t="s">
        <v>6</v>
      </c>
      <c r="B26" s="34"/>
      <c r="C26" s="24">
        <f ca="1">AVERAGE(INDEX($B$31:$B$39,C25):OFFSET(INDEX($B$31:$B$39,C25),COUNTIF($C25:$K25,C25)-1,0))</f>
        <v>1</v>
      </c>
      <c r="D26" s="25">
        <f ca="1">AVERAGE(INDEX($B$31:$B$39,D25):OFFSET(INDEX($B$31:$B$39,D25),COUNTIF($C25:$K25,D25)-1,0))</f>
        <v>8</v>
      </c>
      <c r="E26" s="25">
        <f ca="1">AVERAGE(INDEX($B$31:$B$39,E25):OFFSET(INDEX($B$31:$B$39,E25),COUNTIF($C25:$K25,E25)-1,0))</f>
        <v>7</v>
      </c>
      <c r="F26" s="25">
        <f ca="1">AVERAGE(INDEX($B$31:$B$39,F25):OFFSET(INDEX($B$31:$B$39,F25),COUNTIF($C25:$K25,F25)-1,0))</f>
        <v>10</v>
      </c>
      <c r="G26" s="25">
        <f ca="1">AVERAGE(INDEX($B$31:$B$39,G25):OFFSET(INDEX($B$31:$B$39,G25),COUNTIF($C25:$K25,G25)-1,0))</f>
        <v>3</v>
      </c>
      <c r="H26" s="25">
        <f ca="1">AVERAGE(INDEX($B$31:$B$39,H25):OFFSET(INDEX($B$31:$B$39,H25),COUNTIF($C25:$K25,H25)-1,0))</f>
        <v>2</v>
      </c>
      <c r="I26" s="25">
        <f ca="1">AVERAGE(INDEX($B$31:$B$39,I25):OFFSET(INDEX($B$31:$B$39,I25),COUNTIF($C25:$K25,I25)-1,0))</f>
        <v>5</v>
      </c>
      <c r="J26" s="25">
        <f ca="1">AVERAGE(INDEX($B$31:$B$39,J25):OFFSET(INDEX($B$31:$B$39,J25),COUNTIF($C25:$K25,J25)-1,0))</f>
        <v>4</v>
      </c>
      <c r="K26" s="44">
        <f ca="1">AVERAGE(INDEX($B$31:$B$39,K25):OFFSET(INDEX($B$31:$B$39,K25),COUNTIF($C25:$K25,K25)-1,0))</f>
        <v>6</v>
      </c>
    </row>
    <row r="27" spans="1:11" ht="15">
      <c r="A27" s="68" t="s">
        <v>11</v>
      </c>
      <c r="B27" s="69"/>
      <c r="C27" s="65">
        <f aca="true" t="shared" si="8" ref="C27:K27">C5*$B$3+C8*$B$6+C11*$B$9+C14*$B$12+C17*$B$15+C20*$B$18+C23*$B$21+C26*$B$24</f>
        <v>59.850000000000016</v>
      </c>
      <c r="D27" s="65">
        <f t="shared" si="8"/>
        <v>46.300000000000004</v>
      </c>
      <c r="E27" s="65">
        <f t="shared" si="8"/>
        <v>35.75000000000001</v>
      </c>
      <c r="F27" s="65">
        <f t="shared" si="8"/>
        <v>72.8</v>
      </c>
      <c r="G27" s="65">
        <f t="shared" si="8"/>
        <v>31.750000000000004</v>
      </c>
      <c r="H27" s="65">
        <f t="shared" si="8"/>
        <v>59.50000000000001</v>
      </c>
      <c r="I27" s="65">
        <f t="shared" si="8"/>
        <v>51.8</v>
      </c>
      <c r="J27" s="65">
        <f t="shared" si="8"/>
        <v>50.4</v>
      </c>
      <c r="K27" s="65">
        <f t="shared" si="8"/>
        <v>51.85</v>
      </c>
    </row>
    <row r="28" spans="1:11" ht="15">
      <c r="A28" s="70" t="s">
        <v>12</v>
      </c>
      <c r="B28" s="69"/>
      <c r="C28" s="66">
        <f aca="true" t="shared" si="9" ref="C28:K28">RANK(C27,$C$27:$K$27)</f>
        <v>2</v>
      </c>
      <c r="D28" s="67">
        <f t="shared" si="9"/>
        <v>7</v>
      </c>
      <c r="E28" s="67">
        <f t="shared" si="9"/>
        <v>8</v>
      </c>
      <c r="F28" s="66">
        <f t="shared" si="9"/>
        <v>1</v>
      </c>
      <c r="G28" s="67">
        <f t="shared" si="9"/>
        <v>9</v>
      </c>
      <c r="H28" s="67">
        <f t="shared" si="9"/>
        <v>3</v>
      </c>
      <c r="I28" s="67">
        <f t="shared" si="9"/>
        <v>5</v>
      </c>
      <c r="J28" s="67">
        <f t="shared" si="9"/>
        <v>6</v>
      </c>
      <c r="K28" s="67">
        <f t="shared" si="9"/>
        <v>4</v>
      </c>
    </row>
    <row r="29" spans="2:11" ht="15">
      <c r="B29" s="2"/>
      <c r="C29" s="2"/>
      <c r="D29" s="2"/>
      <c r="E29" s="2"/>
      <c r="F29" s="2"/>
      <c r="G29" s="2"/>
      <c r="H29" s="2"/>
      <c r="I29" s="2"/>
      <c r="J29" s="2"/>
      <c r="K29" s="2"/>
    </row>
    <row r="30" spans="1:11" ht="15">
      <c r="A30" s="56" t="s">
        <v>33</v>
      </c>
      <c r="B30" s="2"/>
      <c r="C30" s="2"/>
      <c r="D30" s="35"/>
      <c r="E30" s="2"/>
      <c r="F30" s="2"/>
      <c r="G30" s="2"/>
      <c r="H30" s="2"/>
      <c r="I30" s="2"/>
      <c r="J30" s="2"/>
      <c r="K30" s="2"/>
    </row>
    <row r="31" spans="1:11" ht="15">
      <c r="A31" s="36" t="s">
        <v>13</v>
      </c>
      <c r="B31" s="37">
        <v>10</v>
      </c>
      <c r="C31" s="2"/>
      <c r="D31" s="2"/>
      <c r="E31" s="2"/>
      <c r="F31" s="2"/>
      <c r="G31" s="2"/>
      <c r="H31" s="2"/>
      <c r="I31" s="2"/>
      <c r="J31" s="2"/>
      <c r="K31" s="2"/>
    </row>
    <row r="32" spans="1:11" ht="15">
      <c r="A32" s="36" t="s">
        <v>14</v>
      </c>
      <c r="B32" s="37">
        <v>8</v>
      </c>
      <c r="C32" s="2"/>
      <c r="D32" s="2"/>
      <c r="E32" s="2"/>
      <c r="F32" s="2"/>
      <c r="G32" s="2"/>
      <c r="H32" s="2"/>
      <c r="I32" s="2"/>
      <c r="J32" s="2"/>
      <c r="K32" s="2"/>
    </row>
    <row r="33" spans="1:11" ht="15">
      <c r="A33" s="36" t="s">
        <v>15</v>
      </c>
      <c r="B33" s="37">
        <v>7</v>
      </c>
      <c r="C33" s="2"/>
      <c r="D33" s="2"/>
      <c r="E33" s="2"/>
      <c r="F33" s="2"/>
      <c r="G33" s="2"/>
      <c r="H33" s="2"/>
      <c r="I33" s="2"/>
      <c r="J33" s="2"/>
      <c r="K33" s="2"/>
    </row>
    <row r="34" spans="1:11" ht="15">
      <c r="A34" s="36" t="s">
        <v>16</v>
      </c>
      <c r="B34" s="37">
        <v>6</v>
      </c>
      <c r="C34" s="2"/>
      <c r="D34" s="2"/>
      <c r="E34" s="2"/>
      <c r="F34" s="2"/>
      <c r="G34" s="2"/>
      <c r="H34" s="2"/>
      <c r="I34" s="2"/>
      <c r="J34" s="2"/>
      <c r="K34" s="2"/>
    </row>
    <row r="35" spans="1:11" ht="15">
      <c r="A35" s="36" t="s">
        <v>17</v>
      </c>
      <c r="B35" s="37">
        <v>5</v>
      </c>
      <c r="C35" s="2"/>
      <c r="D35" s="2"/>
      <c r="E35" s="2"/>
      <c r="F35" s="2"/>
      <c r="G35" s="2"/>
      <c r="H35" s="2"/>
      <c r="I35" s="2"/>
      <c r="J35" s="2"/>
      <c r="K35" s="2"/>
    </row>
    <row r="36" spans="1:11" ht="15">
      <c r="A36" s="36" t="s">
        <v>18</v>
      </c>
      <c r="B36" s="37">
        <v>4</v>
      </c>
      <c r="C36" s="2"/>
      <c r="D36" s="2"/>
      <c r="E36" s="2"/>
      <c r="F36" s="2"/>
      <c r="G36" s="2"/>
      <c r="H36" s="2"/>
      <c r="I36" s="2"/>
      <c r="J36" s="2"/>
      <c r="K36" s="2"/>
    </row>
    <row r="37" spans="1:11" ht="15">
      <c r="A37" s="36" t="s">
        <v>19</v>
      </c>
      <c r="B37" s="37">
        <v>3</v>
      </c>
      <c r="C37" s="2"/>
      <c r="D37" s="2"/>
      <c r="E37" s="2"/>
      <c r="F37" s="2"/>
      <c r="G37" s="2"/>
      <c r="H37" s="2"/>
      <c r="I37" s="2"/>
      <c r="J37" s="2"/>
      <c r="K37" s="2"/>
    </row>
    <row r="38" spans="1:11" ht="15">
      <c r="A38" s="36" t="s">
        <v>20</v>
      </c>
      <c r="B38" s="37">
        <v>2</v>
      </c>
      <c r="C38" s="2"/>
      <c r="D38" s="2"/>
      <c r="E38" s="2"/>
      <c r="F38" s="2"/>
      <c r="G38" s="2"/>
      <c r="H38" s="2"/>
      <c r="I38" s="2"/>
      <c r="J38" s="2"/>
      <c r="K38" s="2"/>
    </row>
    <row r="39" spans="1:11" ht="15">
      <c r="A39" s="36" t="s">
        <v>21</v>
      </c>
      <c r="B39" s="37">
        <v>1</v>
      </c>
      <c r="C39" s="2"/>
      <c r="D39" s="2"/>
      <c r="E39" s="2"/>
      <c r="F39" s="2"/>
      <c r="G39" s="2"/>
      <c r="H39" s="2"/>
      <c r="I39" s="2"/>
      <c r="J39" s="2"/>
      <c r="K39" s="2"/>
    </row>
    <row r="40" spans="1:11" ht="15">
      <c r="A40" s="36" t="s">
        <v>22</v>
      </c>
      <c r="B40" s="2"/>
      <c r="C40" s="2"/>
      <c r="D40" s="2"/>
      <c r="E40" s="2"/>
      <c r="F40" s="2"/>
      <c r="G40" s="2"/>
      <c r="H40" s="2"/>
      <c r="I40" s="2"/>
      <c r="J40" s="2"/>
      <c r="K40" s="2"/>
    </row>
    <row r="41" spans="1:11" ht="15">
      <c r="A41" s="36"/>
      <c r="B41" s="2"/>
      <c r="C41" s="2"/>
      <c r="D41" s="2"/>
      <c r="E41" s="2"/>
      <c r="F41" s="2"/>
      <c r="G41" s="2"/>
      <c r="H41" s="2"/>
      <c r="I41" s="2"/>
      <c r="J41" s="2"/>
      <c r="K41" s="2"/>
    </row>
    <row r="42" spans="1:15" ht="15">
      <c r="A42" s="73" t="s">
        <v>50</v>
      </c>
      <c r="B42" s="74"/>
      <c r="C42" s="74"/>
      <c r="D42" s="74"/>
      <c r="E42" s="74"/>
      <c r="F42" s="74"/>
      <c r="G42" s="74"/>
      <c r="H42" s="74"/>
      <c r="I42" s="74"/>
      <c r="J42" s="74"/>
      <c r="K42" s="74"/>
      <c r="L42" s="74"/>
      <c r="M42" s="74"/>
      <c r="N42" s="74"/>
      <c r="O42" s="74"/>
    </row>
    <row r="43" spans="1:6" ht="15">
      <c r="A43" s="73" t="s">
        <v>49</v>
      </c>
      <c r="B43" s="74"/>
      <c r="C43" s="74"/>
      <c r="D43" s="74"/>
      <c r="E43" s="74"/>
      <c r="F43" s="74"/>
    </row>
    <row r="44" spans="1:11" ht="15">
      <c r="A44" s="1"/>
      <c r="B44" s="2"/>
      <c r="C44" s="2"/>
      <c r="D44" s="2"/>
      <c r="E44" s="2"/>
      <c r="F44" s="2"/>
      <c r="G44" s="2"/>
      <c r="H44" s="2"/>
      <c r="I44" s="2"/>
      <c r="J44" s="2"/>
      <c r="K44" s="2"/>
    </row>
    <row r="45" spans="1:11" ht="15">
      <c r="A45" s="39" t="s">
        <v>44</v>
      </c>
      <c r="B45" s="2"/>
      <c r="C45" s="2"/>
      <c r="D45" s="2"/>
      <c r="E45" s="2"/>
      <c r="F45" s="2"/>
      <c r="G45" s="2"/>
      <c r="H45" s="2"/>
      <c r="I45" s="2"/>
      <c r="J45" s="2"/>
      <c r="K45" s="2"/>
    </row>
    <row r="46" spans="1:11" ht="15">
      <c r="A46" s="39" t="s">
        <v>52</v>
      </c>
      <c r="B46" s="2"/>
      <c r="C46" s="2"/>
      <c r="D46" s="2"/>
      <c r="E46" s="2"/>
      <c r="F46" s="2"/>
      <c r="G46" s="2"/>
      <c r="H46" s="2"/>
      <c r="I46" s="2"/>
      <c r="J46" s="2"/>
      <c r="K46" s="2"/>
    </row>
    <row r="47" spans="1:11" ht="15">
      <c r="A47" s="39" t="s">
        <v>23</v>
      </c>
      <c r="B47" s="2"/>
      <c r="C47" s="2"/>
      <c r="D47" s="2"/>
      <c r="E47" s="2"/>
      <c r="F47" s="2"/>
      <c r="G47" s="2"/>
      <c r="H47" s="2"/>
      <c r="I47" s="2"/>
      <c r="J47" s="2"/>
      <c r="K47" s="2"/>
    </row>
    <row r="48" spans="1:11" ht="15">
      <c r="A48" s="39" t="s">
        <v>53</v>
      </c>
      <c r="B48" s="2"/>
      <c r="C48" s="2"/>
      <c r="D48" s="2"/>
      <c r="E48" s="2"/>
      <c r="F48" s="2"/>
      <c r="G48" s="2"/>
      <c r="H48" s="2"/>
      <c r="I48" s="2"/>
      <c r="J48" s="2"/>
      <c r="K48" s="2"/>
    </row>
    <row r="49" spans="1:11" ht="15">
      <c r="A49" s="39" t="s">
        <v>54</v>
      </c>
      <c r="B49" s="2"/>
      <c r="C49" s="2"/>
      <c r="D49" s="2"/>
      <c r="E49" s="2"/>
      <c r="F49" s="2"/>
      <c r="G49" s="2"/>
      <c r="H49" s="2"/>
      <c r="I49" s="2"/>
      <c r="J49" s="2"/>
      <c r="K49" s="2"/>
    </row>
    <row r="50" spans="1:11" ht="15">
      <c r="A50" s="39" t="s">
        <v>24</v>
      </c>
      <c r="B50" s="2"/>
      <c r="C50" s="2"/>
      <c r="D50" s="2"/>
      <c r="E50" s="2"/>
      <c r="F50" s="2"/>
      <c r="G50" s="2"/>
      <c r="H50" s="2"/>
      <c r="I50" s="2"/>
      <c r="J50" s="2"/>
      <c r="K50" s="2"/>
    </row>
    <row r="51" spans="1:11" ht="15">
      <c r="A51" s="39" t="s">
        <v>25</v>
      </c>
      <c r="B51" s="2"/>
      <c r="C51" s="2"/>
      <c r="D51" s="2"/>
      <c r="E51" s="2"/>
      <c r="F51" s="2"/>
      <c r="G51" s="2"/>
      <c r="H51" s="2"/>
      <c r="I51" s="2"/>
      <c r="J51" s="2"/>
      <c r="K51" s="2"/>
    </row>
    <row r="52" spans="1:11" ht="15">
      <c r="A52" s="38" t="s">
        <v>55</v>
      </c>
      <c r="B52" s="2"/>
      <c r="C52" s="2"/>
      <c r="D52" s="2"/>
      <c r="E52" s="2"/>
      <c r="F52" s="2"/>
      <c r="G52" s="2"/>
      <c r="H52" s="2"/>
      <c r="I52" s="2"/>
      <c r="J52" s="2"/>
      <c r="K52" s="2"/>
    </row>
  </sheetData>
  <sheetProtection/>
  <mergeCells count="2">
    <mergeCell ref="A42:O42"/>
    <mergeCell ref="A43:F4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52"/>
  <sheetViews>
    <sheetView zoomScalePageLayoutView="0" workbookViewId="0" topLeftCell="A1">
      <selection activeCell="D31" sqref="D31"/>
    </sheetView>
  </sheetViews>
  <sheetFormatPr defaultColWidth="9.140625" defaultRowHeight="15"/>
  <cols>
    <col min="1" max="1" width="32.8515625" style="0" customWidth="1"/>
    <col min="3" max="8" width="10.421875" style="0" customWidth="1"/>
  </cols>
  <sheetData>
    <row r="1" spans="1:3" ht="15.75" thickBot="1">
      <c r="A1" s="1" t="s">
        <v>40</v>
      </c>
      <c r="C1" s="57"/>
    </row>
    <row r="2" spans="1:8" ht="26.25">
      <c r="A2" s="3"/>
      <c r="B2" s="52" t="s">
        <v>1</v>
      </c>
      <c r="C2" s="5" t="s">
        <v>2</v>
      </c>
      <c r="D2" s="64" t="s">
        <v>38</v>
      </c>
      <c r="E2" s="64" t="s">
        <v>39</v>
      </c>
      <c r="F2" s="53" t="s">
        <v>3</v>
      </c>
      <c r="G2" s="54" t="s">
        <v>41</v>
      </c>
      <c r="H2" s="55" t="s">
        <v>42</v>
      </c>
    </row>
    <row r="3" spans="1:8" ht="15">
      <c r="A3" s="48" t="s">
        <v>26</v>
      </c>
      <c r="B3" s="49">
        <v>1.3</v>
      </c>
      <c r="C3" s="8">
        <v>0.5416666666666666</v>
      </c>
      <c r="D3" s="8">
        <v>0.5106382978723404</v>
      </c>
      <c r="E3" s="8">
        <v>0.8142857142857143</v>
      </c>
      <c r="F3" s="9">
        <v>0.07317073170731707</v>
      </c>
      <c r="G3" s="9">
        <v>0</v>
      </c>
      <c r="H3" s="41">
        <v>0.32558139534883723</v>
      </c>
    </row>
    <row r="4" spans="1:8" ht="15">
      <c r="A4" s="10" t="s">
        <v>5</v>
      </c>
      <c r="B4" s="11"/>
      <c r="C4" s="14">
        <f aca="true" t="shared" si="0" ref="C4:H4">RANK(C3,$C3:$H3,1)</f>
        <v>5</v>
      </c>
      <c r="D4" s="14">
        <f t="shared" si="0"/>
        <v>4</v>
      </c>
      <c r="E4" s="14">
        <f t="shared" si="0"/>
        <v>6</v>
      </c>
      <c r="F4" s="16">
        <f t="shared" si="0"/>
        <v>2</v>
      </c>
      <c r="G4" s="16">
        <f t="shared" si="0"/>
        <v>1</v>
      </c>
      <c r="H4" s="33">
        <f t="shared" si="0"/>
        <v>3</v>
      </c>
    </row>
    <row r="5" spans="1:8" ht="15.75" thickBot="1">
      <c r="A5" s="17" t="s">
        <v>6</v>
      </c>
      <c r="B5" s="18"/>
      <c r="C5" s="25">
        <f ca="1">AVERAGE(INDEX($B$31:$B$39,C4):OFFSET(INDEX($B$31:$B$39,C4),COUNTIF($C4:$H4,C4)-1,0))</f>
        <v>5</v>
      </c>
      <c r="D5" s="25">
        <f ca="1">AVERAGE(INDEX($B$31:$B$39,D4):OFFSET(INDEX($B$31:$B$39,D4),COUNTIF($C4:$H4,D4)-1,0))</f>
        <v>6</v>
      </c>
      <c r="E5" s="25">
        <f ca="1">AVERAGE(INDEX($B$31:$B$39,E4):OFFSET(INDEX($B$31:$B$39,E4),COUNTIF($C4:$H4,E4)-1,0))</f>
        <v>4</v>
      </c>
      <c r="F5" s="25">
        <f ca="1">AVERAGE(INDEX($B$31:$B$39,F4):OFFSET(INDEX($B$31:$B$39,F4),COUNTIF($C4:$H4,F4)-1,0))</f>
        <v>8</v>
      </c>
      <c r="G5" s="25">
        <f ca="1">AVERAGE(INDEX($B$31:$B$39,G4):OFFSET(INDEX($B$31:$B$39,G4),COUNTIF($C4:$H4,G4)-1,0))</f>
        <v>10</v>
      </c>
      <c r="H5" s="44">
        <f ca="1">AVERAGE(INDEX($B$31:$B$39,H4):OFFSET(INDEX($B$31:$B$39,H4),COUNTIF($C4:$H4,H4)-1,0))</f>
        <v>7</v>
      </c>
    </row>
    <row r="6" spans="1:8" ht="15">
      <c r="A6" s="50" t="s">
        <v>27</v>
      </c>
      <c r="B6" s="51">
        <v>1.3</v>
      </c>
      <c r="C6" s="22">
        <v>0.09722222222222222</v>
      </c>
      <c r="D6" s="22">
        <v>0.0958904109589041</v>
      </c>
      <c r="E6" s="22">
        <v>0.24</v>
      </c>
      <c r="F6" s="23">
        <v>0.13924050632911392</v>
      </c>
      <c r="G6" s="23">
        <v>0.3</v>
      </c>
      <c r="H6" s="43">
        <v>0.05194805194805195</v>
      </c>
    </row>
    <row r="7" spans="1:8" ht="15">
      <c r="A7" s="10" t="s">
        <v>7</v>
      </c>
      <c r="B7" s="11"/>
      <c r="C7" s="14">
        <f aca="true" t="shared" si="1" ref="C7:H7">RANK(C6,$C6:$H6,1)</f>
        <v>3</v>
      </c>
      <c r="D7" s="13">
        <f t="shared" si="1"/>
        <v>2</v>
      </c>
      <c r="E7" s="14">
        <f t="shared" si="1"/>
        <v>5</v>
      </c>
      <c r="F7" s="15">
        <f t="shared" si="1"/>
        <v>4</v>
      </c>
      <c r="G7" s="15">
        <f t="shared" si="1"/>
        <v>6</v>
      </c>
      <c r="H7" s="46">
        <f t="shared" si="1"/>
        <v>1</v>
      </c>
    </row>
    <row r="8" spans="1:8" ht="15.75" thickBot="1">
      <c r="A8" s="17" t="s">
        <v>6</v>
      </c>
      <c r="B8" s="18"/>
      <c r="C8" s="25">
        <f ca="1">AVERAGE(INDEX($B$31:$B$39,C7):OFFSET(INDEX($B$31:$B$39,C7),COUNTIF($C7:$H7,C7)-1,0))</f>
        <v>7</v>
      </c>
      <c r="D8" s="25">
        <f ca="1">AVERAGE(INDEX($B$31:$B$39,D7):OFFSET(INDEX($B$31:$B$39,D7),COUNTIF($C7:$H7,D7)-1,0))</f>
        <v>8</v>
      </c>
      <c r="E8" s="25">
        <f ca="1">AVERAGE(INDEX($B$31:$B$39,E7):OFFSET(INDEX($B$31:$B$39,E7),COUNTIF($C7:$H7,E7)-1,0))</f>
        <v>5</v>
      </c>
      <c r="F8" s="25">
        <f ca="1">AVERAGE(INDEX($B$31:$B$39,F7):OFFSET(INDEX($B$31:$B$39,F7),COUNTIF($C7:$H7,F7)-1,0))</f>
        <v>6</v>
      </c>
      <c r="G8" s="25">
        <f ca="1">AVERAGE(INDEX($B$31:$B$39,G7):OFFSET(INDEX($B$31:$B$39,G7),COUNTIF($C7:$H7,G7)-1,0))</f>
        <v>4</v>
      </c>
      <c r="H8" s="44">
        <f ca="1">AVERAGE(INDEX($B$31:$B$39,H7):OFFSET(INDEX($B$31:$B$39,H7),COUNTIF($C7:$H7,H7)-1,0))</f>
        <v>10</v>
      </c>
    </row>
    <row r="9" spans="1:8" ht="15">
      <c r="A9" s="50" t="s">
        <v>28</v>
      </c>
      <c r="B9" s="51">
        <v>0.3</v>
      </c>
      <c r="C9" s="22">
        <v>0.725</v>
      </c>
      <c r="D9" s="22">
        <v>0.7416666666666667</v>
      </c>
      <c r="E9" s="22">
        <v>0.425</v>
      </c>
      <c r="F9" s="23">
        <v>0.8833333333333333</v>
      </c>
      <c r="G9" s="23">
        <v>0.8</v>
      </c>
      <c r="H9" s="43">
        <v>0.85</v>
      </c>
    </row>
    <row r="10" spans="1:8" ht="15">
      <c r="A10" s="10" t="s">
        <v>8</v>
      </c>
      <c r="B10" s="11"/>
      <c r="C10" s="14">
        <f aca="true" t="shared" si="2" ref="C10:H10">RANK(C9,$C9:$H9)</f>
        <v>5</v>
      </c>
      <c r="D10" s="14">
        <f t="shared" si="2"/>
        <v>4</v>
      </c>
      <c r="E10" s="14">
        <f t="shared" si="2"/>
        <v>6</v>
      </c>
      <c r="F10" s="16">
        <f t="shared" si="2"/>
        <v>1</v>
      </c>
      <c r="G10" s="15">
        <f t="shared" si="2"/>
        <v>3</v>
      </c>
      <c r="H10" s="46">
        <f t="shared" si="2"/>
        <v>2</v>
      </c>
    </row>
    <row r="11" spans="1:8" ht="15.75" thickBot="1">
      <c r="A11" s="17" t="s">
        <v>6</v>
      </c>
      <c r="B11" s="18"/>
      <c r="C11" s="25">
        <f ca="1">AVERAGE(INDEX($B$31:$B$39,C10):OFFSET(INDEX($B$31:$B$39,C10),COUNTIF($C10:$H10,C10)-1,0))</f>
        <v>5</v>
      </c>
      <c r="D11" s="25">
        <f ca="1">AVERAGE(INDEX($B$31:$B$39,D10):OFFSET(INDEX($B$31:$B$39,D10),COUNTIF($C10:$H10,D10)-1,0))</f>
        <v>6</v>
      </c>
      <c r="E11" s="25">
        <f ca="1">AVERAGE(INDEX($B$31:$B$39,E10):OFFSET(INDEX($B$31:$B$39,E10),COUNTIF($C10:$H10,E10)-1,0))</f>
        <v>4</v>
      </c>
      <c r="F11" s="25">
        <f ca="1">AVERAGE(INDEX($B$31:$B$39,F10):OFFSET(INDEX($B$31:$B$39,F10),COUNTIF($C10:$H10,F10)-1,0))</f>
        <v>10</v>
      </c>
      <c r="G11" s="25">
        <f ca="1">AVERAGE(INDEX($B$31:$B$39,G10):OFFSET(INDEX($B$31:$B$39,G10),COUNTIF($C10:$H10,G10)-1,0))</f>
        <v>7</v>
      </c>
      <c r="H11" s="44">
        <f ca="1">AVERAGE(INDEX($B$31:$B$39,H10):OFFSET(INDEX($B$31:$B$39,H10),COUNTIF($C10:$H10,H10)-1,0))</f>
        <v>8</v>
      </c>
    </row>
    <row r="12" spans="1:8" ht="15">
      <c r="A12" s="50" t="s">
        <v>9</v>
      </c>
      <c r="B12" s="51">
        <v>2.2</v>
      </c>
      <c r="C12" s="59">
        <v>84.06666666666666</v>
      </c>
      <c r="D12" s="60">
        <v>159.24765258192403</v>
      </c>
      <c r="E12" s="59">
        <v>130</v>
      </c>
      <c r="F12" s="61">
        <v>76</v>
      </c>
      <c r="G12" s="61">
        <v>121.56926406926402</v>
      </c>
      <c r="H12" s="62">
        <v>110.5464654258029</v>
      </c>
    </row>
    <row r="13" spans="1:8" ht="15">
      <c r="A13" s="10" t="s">
        <v>8</v>
      </c>
      <c r="B13" s="11"/>
      <c r="C13" s="13">
        <f aca="true" t="shared" si="3" ref="C13:H13">RANK(C12,$C12:$H12,1)</f>
        <v>2</v>
      </c>
      <c r="D13" s="14">
        <f t="shared" si="3"/>
        <v>6</v>
      </c>
      <c r="E13" s="14">
        <f t="shared" si="3"/>
        <v>5</v>
      </c>
      <c r="F13" s="16">
        <f t="shared" si="3"/>
        <v>1</v>
      </c>
      <c r="G13" s="15">
        <f t="shared" si="3"/>
        <v>4</v>
      </c>
      <c r="H13" s="33">
        <f t="shared" si="3"/>
        <v>3</v>
      </c>
    </row>
    <row r="14" spans="1:8" ht="15.75" thickBot="1">
      <c r="A14" s="17" t="s">
        <v>6</v>
      </c>
      <c r="B14" s="18"/>
      <c r="C14" s="25">
        <f ca="1">AVERAGE(INDEX($B$31:$B$39,C13):OFFSET(INDEX($B$31:$B$39,C13),COUNTIF($C13:$H13,C13)-1,0))</f>
        <v>8</v>
      </c>
      <c r="D14" s="25">
        <f ca="1">AVERAGE(INDEX($B$31:$B$39,D13):OFFSET(INDEX($B$31:$B$39,D13),COUNTIF($C13:$H13,D13)-1,0))</f>
        <v>4</v>
      </c>
      <c r="E14" s="25">
        <f ca="1">AVERAGE(INDEX($B$31:$B$39,E13):OFFSET(INDEX($B$31:$B$39,E13),COUNTIF($C13:$H13,E13)-1,0))</f>
        <v>5</v>
      </c>
      <c r="F14" s="25">
        <f ca="1">AVERAGE(INDEX($B$31:$B$39,F13):OFFSET(INDEX($B$31:$B$39,F13),COUNTIF($C13:$H13,F13)-1,0))</f>
        <v>10</v>
      </c>
      <c r="G14" s="25">
        <f ca="1">AVERAGE(INDEX($B$31:$B$39,G13):OFFSET(INDEX($B$31:$B$39,G13),COUNTIF($C13:$H13,G13)-1,0))</f>
        <v>6</v>
      </c>
      <c r="H14" s="44">
        <f ca="1">AVERAGE(INDEX($B$31:$B$39,H13):OFFSET(INDEX($B$31:$B$39,H13),COUNTIF($C13:$H13,H13)-1,0))</f>
        <v>7</v>
      </c>
    </row>
    <row r="15" spans="1:8" ht="15">
      <c r="A15" s="50" t="s">
        <v>29</v>
      </c>
      <c r="B15" s="51">
        <v>2.2</v>
      </c>
      <c r="C15" s="28">
        <v>3489.876923076923</v>
      </c>
      <c r="D15" s="28">
        <v>30742.363636363636</v>
      </c>
      <c r="E15" s="28">
        <v>14099.078947368422</v>
      </c>
      <c r="F15" s="29">
        <v>5980.882352941177</v>
      </c>
      <c r="G15" s="29">
        <v>17610.410714285714</v>
      </c>
      <c r="H15" s="45">
        <v>3945.5342465753424</v>
      </c>
    </row>
    <row r="16" spans="1:8" ht="15">
      <c r="A16" s="10" t="s">
        <v>8</v>
      </c>
      <c r="B16" s="11"/>
      <c r="C16" s="13">
        <f aca="true" t="shared" si="4" ref="C16:H16">RANK(C15,$C15:$H15,1)</f>
        <v>1</v>
      </c>
      <c r="D16" s="14">
        <f t="shared" si="4"/>
        <v>6</v>
      </c>
      <c r="E16" s="14">
        <f t="shared" si="4"/>
        <v>4</v>
      </c>
      <c r="F16" s="15">
        <f t="shared" si="4"/>
        <v>3</v>
      </c>
      <c r="G16" s="15">
        <f t="shared" si="4"/>
        <v>5</v>
      </c>
      <c r="H16" s="46">
        <f t="shared" si="4"/>
        <v>2</v>
      </c>
    </row>
    <row r="17" spans="1:8" ht="15.75" thickBot="1">
      <c r="A17" s="17" t="s">
        <v>6</v>
      </c>
      <c r="B17" s="18"/>
      <c r="C17" s="25">
        <f ca="1">AVERAGE(INDEX($B$31:$B$39,C16):OFFSET(INDEX($B$31:$B$39,C16),COUNTIF($C16:$H16,C16)-1,0))</f>
        <v>10</v>
      </c>
      <c r="D17" s="25">
        <f ca="1">AVERAGE(INDEX($B$31:$B$39,D16):OFFSET(INDEX($B$31:$B$39,D16),COUNTIF($C16:$H16,D16)-1,0))</f>
        <v>4</v>
      </c>
      <c r="E17" s="25">
        <f ca="1">AVERAGE(INDEX($B$31:$B$39,E16):OFFSET(INDEX($B$31:$B$39,E16),COUNTIF($C16:$H16,E16)-1,0))</f>
        <v>6</v>
      </c>
      <c r="F17" s="25">
        <f ca="1">AVERAGE(INDEX($B$31:$B$39,F16):OFFSET(INDEX($B$31:$B$39,F16),COUNTIF($C16:$H16,F16)-1,0))</f>
        <v>7</v>
      </c>
      <c r="G17" s="25">
        <f ca="1">AVERAGE(INDEX($B$31:$B$39,G16):OFFSET(INDEX($B$31:$B$39,G16),COUNTIF($C16:$H16,G16)-1,0))</f>
        <v>5</v>
      </c>
      <c r="H17" s="44">
        <f ca="1">AVERAGE(INDEX($B$31:$B$39,H16):OFFSET(INDEX($B$31:$B$39,H16),COUNTIF($C16:$H16,H16)-1,0))</f>
        <v>8</v>
      </c>
    </row>
    <row r="18" spans="1:8" ht="15">
      <c r="A18" s="50" t="s">
        <v>30</v>
      </c>
      <c r="B18" s="51">
        <v>1.5</v>
      </c>
      <c r="C18" s="28">
        <v>36330.641304347824</v>
      </c>
      <c r="D18" s="28">
        <v>47624.635294117645</v>
      </c>
      <c r="E18" s="28">
        <v>37808</v>
      </c>
      <c r="F18" s="29">
        <v>12486.011764705883</v>
      </c>
      <c r="G18" s="29">
        <v>21982.4</v>
      </c>
      <c r="H18" s="45">
        <v>14102.858585858587</v>
      </c>
    </row>
    <row r="19" spans="1:8" ht="15">
      <c r="A19" s="10" t="s">
        <v>8</v>
      </c>
      <c r="B19" s="11"/>
      <c r="C19" s="14">
        <f aca="true" t="shared" si="5" ref="C19:H19">RANK(C18,$C18:$H18,1)</f>
        <v>4</v>
      </c>
      <c r="D19" s="14">
        <f t="shared" si="5"/>
        <v>6</v>
      </c>
      <c r="E19" s="14">
        <f t="shared" si="5"/>
        <v>5</v>
      </c>
      <c r="F19" s="16">
        <f t="shared" si="5"/>
        <v>1</v>
      </c>
      <c r="G19" s="15">
        <f t="shared" si="5"/>
        <v>3</v>
      </c>
      <c r="H19" s="46">
        <f t="shared" si="5"/>
        <v>2</v>
      </c>
    </row>
    <row r="20" spans="1:8" ht="15.75" thickBot="1">
      <c r="A20" s="17" t="s">
        <v>6</v>
      </c>
      <c r="B20" s="18"/>
      <c r="C20" s="25">
        <f ca="1">AVERAGE(INDEX($B$31:$B$39,C19):OFFSET(INDEX($B$31:$B$39,C19),COUNTIF($C19:$H19,C19)-1,0))</f>
        <v>6</v>
      </c>
      <c r="D20" s="25">
        <f ca="1">AVERAGE(INDEX($B$31:$B$39,D19):OFFSET(INDEX($B$31:$B$39,D19),COUNTIF($C19:$H19,D19)-1,0))</f>
        <v>4</v>
      </c>
      <c r="E20" s="25">
        <f ca="1">AVERAGE(INDEX($B$31:$B$39,E19):OFFSET(INDEX($B$31:$B$39,E19),COUNTIF($C19:$H19,E19)-1,0))</f>
        <v>5</v>
      </c>
      <c r="F20" s="25">
        <f ca="1">AVERAGE(INDEX($B$31:$B$39,F19):OFFSET(INDEX($B$31:$B$39,F19),COUNTIF($C19:$H19,F19)-1,0))</f>
        <v>10</v>
      </c>
      <c r="G20" s="25">
        <f ca="1">AVERAGE(INDEX($B$31:$B$39,G19):OFFSET(INDEX($B$31:$B$39,G19),COUNTIF($C19:$H19,G19)-1,0))</f>
        <v>7</v>
      </c>
      <c r="H20" s="44">
        <f ca="1">AVERAGE(INDEX($B$31:$B$39,H19):OFFSET(INDEX($B$31:$B$39,H19),COUNTIF($C19:$H19,H19)-1,0))</f>
        <v>8</v>
      </c>
    </row>
    <row r="21" spans="1:8" ht="15">
      <c r="A21" s="50" t="s">
        <v>31</v>
      </c>
      <c r="B21" s="51">
        <v>0.6</v>
      </c>
      <c r="C21" s="28">
        <v>80261</v>
      </c>
      <c r="D21" s="28">
        <v>23387</v>
      </c>
      <c r="E21" s="28">
        <v>5798</v>
      </c>
      <c r="F21" s="29">
        <v>3416</v>
      </c>
      <c r="G21" s="29">
        <v>29612</v>
      </c>
      <c r="H21" s="45">
        <v>963</v>
      </c>
    </row>
    <row r="22" spans="1:8" ht="15">
      <c r="A22" s="10" t="s">
        <v>8</v>
      </c>
      <c r="B22" s="11"/>
      <c r="C22" s="14">
        <f aca="true" t="shared" si="6" ref="C22:H22">RANK(C21,$C21:$H21,1)</f>
        <v>6</v>
      </c>
      <c r="D22" s="14">
        <f t="shared" si="6"/>
        <v>4</v>
      </c>
      <c r="E22" s="14">
        <f t="shared" si="6"/>
        <v>3</v>
      </c>
      <c r="F22" s="16">
        <f t="shared" si="6"/>
        <v>2</v>
      </c>
      <c r="G22" s="15">
        <f t="shared" si="6"/>
        <v>5</v>
      </c>
      <c r="H22" s="46">
        <f t="shared" si="6"/>
        <v>1</v>
      </c>
    </row>
    <row r="23" spans="1:8" ht="15.75" thickBot="1">
      <c r="A23" s="17" t="s">
        <v>6</v>
      </c>
      <c r="B23" s="18"/>
      <c r="C23" s="25">
        <f ca="1">AVERAGE(INDEX($B$31:$B$39,C22):OFFSET(INDEX($B$31:$B$39,C22),COUNTIF($C22:$H22,C22)-1,0))</f>
        <v>4</v>
      </c>
      <c r="D23" s="25">
        <f ca="1">AVERAGE(INDEX($B$31:$B$39,D22):OFFSET(INDEX($B$31:$B$39,D22),COUNTIF($C22:$H22,D22)-1,0))</f>
        <v>6</v>
      </c>
      <c r="E23" s="25">
        <f ca="1">AVERAGE(INDEX($B$31:$B$39,E22):OFFSET(INDEX($B$31:$B$39,E22),COUNTIF($C22:$H22,E22)-1,0))</f>
        <v>7</v>
      </c>
      <c r="F23" s="25">
        <f ca="1">AVERAGE(INDEX($B$31:$B$39,F22):OFFSET(INDEX($B$31:$B$39,F22),COUNTIF($C22:$H22,F22)-1,0))</f>
        <v>8</v>
      </c>
      <c r="G23" s="25">
        <f ca="1">AVERAGE(INDEX($B$31:$B$39,G22):OFFSET(INDEX($B$31:$B$39,G22),COUNTIF($C22:$H22,G22)-1,0))</f>
        <v>5</v>
      </c>
      <c r="H23" s="44">
        <f ca="1">AVERAGE(INDEX($B$31:$B$39,H22):OFFSET(INDEX($B$31:$B$39,H22),COUNTIF($C22:$H22,H22)-1,0))</f>
        <v>10</v>
      </c>
    </row>
    <row r="24" spans="1:8" ht="15">
      <c r="A24" s="50" t="s">
        <v>32</v>
      </c>
      <c r="B24" s="51">
        <v>0.6</v>
      </c>
      <c r="C24" s="28">
        <v>29878</v>
      </c>
      <c r="D24" s="28">
        <v>7498</v>
      </c>
      <c r="E24" s="28">
        <v>10261</v>
      </c>
      <c r="F24" s="29">
        <v>6539</v>
      </c>
      <c r="G24" s="29">
        <v>20515</v>
      </c>
      <c r="H24" s="45">
        <v>5912</v>
      </c>
    </row>
    <row r="25" spans="1:8" ht="15">
      <c r="A25" s="10" t="s">
        <v>10</v>
      </c>
      <c r="B25" s="33"/>
      <c r="C25" s="14">
        <f aca="true" t="shared" si="7" ref="C25:H25">RANK(C24,$C24:$H24,1)</f>
        <v>6</v>
      </c>
      <c r="D25" s="14">
        <f t="shared" si="7"/>
        <v>3</v>
      </c>
      <c r="E25" s="14">
        <f t="shared" si="7"/>
        <v>4</v>
      </c>
      <c r="F25" s="16">
        <f t="shared" si="7"/>
        <v>2</v>
      </c>
      <c r="G25" s="15">
        <f t="shared" si="7"/>
        <v>5</v>
      </c>
      <c r="H25" s="46">
        <f t="shared" si="7"/>
        <v>1</v>
      </c>
    </row>
    <row r="26" spans="1:8" ht="15.75" thickBot="1">
      <c r="A26" s="17" t="s">
        <v>6</v>
      </c>
      <c r="B26" s="34"/>
      <c r="C26" s="25">
        <f ca="1">AVERAGE(INDEX($B$31:$B$39,C25):OFFSET(INDEX($B$31:$B$39,C25),COUNTIF($C25:$H25,C25)-1,0))</f>
        <v>4</v>
      </c>
      <c r="D26" s="25">
        <f ca="1">AVERAGE(INDEX($B$31:$B$39,D25):OFFSET(INDEX($B$31:$B$39,D25),COUNTIF($C25:$H25,D25)-1,0))</f>
        <v>7</v>
      </c>
      <c r="E26" s="25">
        <f ca="1">AVERAGE(INDEX($B$31:$B$39,E25):OFFSET(INDEX($B$31:$B$39,E25),COUNTIF($C25:$H25,E25)-1,0))</f>
        <v>6</v>
      </c>
      <c r="F26" s="25">
        <f ca="1">AVERAGE(INDEX($B$31:$B$39,F25):OFFSET(INDEX($B$31:$B$39,F25),COUNTIF($C25:$H25,F25)-1,0))</f>
        <v>8</v>
      </c>
      <c r="G26" s="25">
        <f ca="1">AVERAGE(INDEX($B$31:$B$39,G25):OFFSET(INDEX($B$31:$B$39,G25),COUNTIF($C25:$H25,G25)-1,0))</f>
        <v>5</v>
      </c>
      <c r="H26" s="44">
        <f ca="1">AVERAGE(INDEX($B$31:$B$39,H25):OFFSET(INDEX($B$31:$B$39,H25),COUNTIF($C25:$H25,H25)-1,0))</f>
        <v>10</v>
      </c>
    </row>
    <row r="27" spans="1:8" ht="15">
      <c r="A27" s="70" t="s">
        <v>11</v>
      </c>
      <c r="B27" s="69"/>
      <c r="C27" s="65">
        <f aca="true" t="shared" si="8" ref="C27:H27">C5*$B$3+C8*$B$6+C11*$B$9+C14*$B$12+C17*$B$15+C20*$B$18+C23*$B$21+C26*$B$24</f>
        <v>70.50000000000001</v>
      </c>
      <c r="D27" s="65">
        <f t="shared" si="8"/>
        <v>51.40000000000001</v>
      </c>
      <c r="E27" s="65">
        <f t="shared" si="8"/>
        <v>52.400000000000006</v>
      </c>
      <c r="F27" s="65">
        <f t="shared" si="8"/>
        <v>83.2</v>
      </c>
      <c r="G27" s="65">
        <f t="shared" si="8"/>
        <v>61</v>
      </c>
      <c r="H27" s="65">
        <f t="shared" si="8"/>
        <v>81.5</v>
      </c>
    </row>
    <row r="28" spans="1:8" ht="15">
      <c r="A28" s="70" t="s">
        <v>12</v>
      </c>
      <c r="B28" s="69"/>
      <c r="C28" s="67">
        <f aca="true" t="shared" si="9" ref="C28:H28">RANK(C27,$C$27:$H$27)</f>
        <v>3</v>
      </c>
      <c r="D28" s="67">
        <f t="shared" si="9"/>
        <v>6</v>
      </c>
      <c r="E28" s="67">
        <f t="shared" si="9"/>
        <v>5</v>
      </c>
      <c r="F28" s="66">
        <f t="shared" si="9"/>
        <v>1</v>
      </c>
      <c r="G28" s="67">
        <f t="shared" si="9"/>
        <v>4</v>
      </c>
      <c r="H28" s="66">
        <f t="shared" si="9"/>
        <v>2</v>
      </c>
    </row>
    <row r="29" spans="2:8" ht="15">
      <c r="B29" s="2"/>
      <c r="C29" s="2"/>
      <c r="D29" s="2"/>
      <c r="E29" s="2"/>
      <c r="F29" s="2"/>
      <c r="G29" s="2"/>
      <c r="H29" s="2"/>
    </row>
    <row r="30" spans="1:8" ht="15">
      <c r="A30" s="56" t="s">
        <v>33</v>
      </c>
      <c r="B30" s="2"/>
      <c r="D30" s="2"/>
      <c r="E30" s="2"/>
      <c r="F30" s="2"/>
      <c r="G30" s="2"/>
      <c r="H30" s="2"/>
    </row>
    <row r="31" spans="1:8" ht="15">
      <c r="A31" s="36" t="s">
        <v>13</v>
      </c>
      <c r="B31" s="37">
        <v>10</v>
      </c>
      <c r="C31" s="2"/>
      <c r="D31" s="2"/>
      <c r="E31" s="2"/>
      <c r="F31" s="2"/>
      <c r="G31" s="2"/>
      <c r="H31" s="2"/>
    </row>
    <row r="32" spans="1:8" ht="15">
      <c r="A32" s="36" t="s">
        <v>14</v>
      </c>
      <c r="B32" s="37">
        <v>8</v>
      </c>
      <c r="C32" s="2"/>
      <c r="D32" s="2"/>
      <c r="E32" s="2"/>
      <c r="F32" s="2"/>
      <c r="G32" s="2"/>
      <c r="H32" s="2"/>
    </row>
    <row r="33" spans="1:8" ht="15">
      <c r="A33" s="36" t="s">
        <v>15</v>
      </c>
      <c r="B33" s="37">
        <v>7</v>
      </c>
      <c r="C33" s="2"/>
      <c r="D33" s="2"/>
      <c r="E33" s="2"/>
      <c r="F33" s="2"/>
      <c r="G33" s="2"/>
      <c r="H33" s="2"/>
    </row>
    <row r="34" spans="1:8" ht="15">
      <c r="A34" s="36" t="s">
        <v>16</v>
      </c>
      <c r="B34" s="37">
        <v>6</v>
      </c>
      <c r="C34" s="2"/>
      <c r="D34" s="2"/>
      <c r="E34" s="2"/>
      <c r="F34" s="2"/>
      <c r="G34" s="2"/>
      <c r="H34" s="2"/>
    </row>
    <row r="35" spans="1:8" ht="15">
      <c r="A35" s="36" t="s">
        <v>17</v>
      </c>
      <c r="B35" s="37">
        <v>5</v>
      </c>
      <c r="C35" s="2"/>
      <c r="D35" s="2"/>
      <c r="E35" s="36"/>
      <c r="F35" s="36"/>
      <c r="G35" s="36"/>
      <c r="H35" s="37"/>
    </row>
    <row r="36" spans="1:8" ht="15">
      <c r="A36" s="36" t="s">
        <v>18</v>
      </c>
      <c r="B36" s="37">
        <v>4</v>
      </c>
      <c r="C36" s="2"/>
      <c r="D36" s="2"/>
      <c r="E36" s="36"/>
      <c r="F36" s="36"/>
      <c r="G36" s="36"/>
      <c r="H36" s="37"/>
    </row>
    <row r="37" spans="1:8" ht="15">
      <c r="A37" s="36" t="s">
        <v>19</v>
      </c>
      <c r="B37" s="37">
        <v>3</v>
      </c>
      <c r="C37" s="2"/>
      <c r="D37" s="2"/>
      <c r="E37" s="36"/>
      <c r="F37" s="36"/>
      <c r="G37" s="36"/>
      <c r="H37" s="37"/>
    </row>
    <row r="38" spans="1:8" ht="15">
      <c r="A38" s="36" t="s">
        <v>20</v>
      </c>
      <c r="B38" s="37">
        <v>2</v>
      </c>
      <c r="C38" s="2"/>
      <c r="D38" s="2"/>
      <c r="E38" s="36"/>
      <c r="F38" s="36"/>
      <c r="G38" s="36"/>
      <c r="H38" s="37"/>
    </row>
    <row r="39" spans="1:8" ht="15">
      <c r="A39" s="36" t="s">
        <v>21</v>
      </c>
      <c r="B39" s="37">
        <v>1</v>
      </c>
      <c r="C39" s="2"/>
      <c r="D39" s="2"/>
      <c r="E39" s="2"/>
      <c r="F39" s="2"/>
      <c r="G39" s="2"/>
      <c r="H39" s="2"/>
    </row>
    <row r="40" spans="1:8" ht="15">
      <c r="A40" s="36" t="s">
        <v>43</v>
      </c>
      <c r="B40" s="2"/>
      <c r="C40" s="2"/>
      <c r="D40" s="2"/>
      <c r="E40" s="2"/>
      <c r="F40" s="2"/>
      <c r="G40" s="2"/>
      <c r="H40" s="2"/>
    </row>
    <row r="42" spans="1:15" ht="15">
      <c r="A42" s="73" t="s">
        <v>50</v>
      </c>
      <c r="B42" s="74"/>
      <c r="C42" s="74"/>
      <c r="D42" s="74"/>
      <c r="E42" s="74"/>
      <c r="F42" s="74"/>
      <c r="G42" s="74"/>
      <c r="H42" s="74"/>
      <c r="I42" s="74"/>
      <c r="J42" s="74"/>
      <c r="K42" s="74"/>
      <c r="L42" s="74"/>
      <c r="M42" s="74"/>
      <c r="N42" s="74"/>
      <c r="O42" s="74"/>
    </row>
    <row r="43" spans="1:6" ht="15">
      <c r="A43" s="73" t="s">
        <v>49</v>
      </c>
      <c r="B43" s="74"/>
      <c r="C43" s="74"/>
      <c r="D43" s="74"/>
      <c r="E43" s="74"/>
      <c r="F43" s="74"/>
    </row>
    <row r="44" ht="15">
      <c r="A44" s="1"/>
    </row>
    <row r="45" ht="15">
      <c r="A45" s="39" t="s">
        <v>44</v>
      </c>
    </row>
    <row r="46" ht="15">
      <c r="A46" s="39" t="s">
        <v>52</v>
      </c>
    </row>
    <row r="47" ht="15">
      <c r="A47" s="39" t="s">
        <v>23</v>
      </c>
    </row>
    <row r="48" ht="15">
      <c r="A48" s="39" t="s">
        <v>53</v>
      </c>
    </row>
    <row r="49" ht="15">
      <c r="A49" s="39" t="s">
        <v>54</v>
      </c>
    </row>
    <row r="50" ht="15">
      <c r="A50" s="39" t="s">
        <v>24</v>
      </c>
    </row>
    <row r="51" ht="15">
      <c r="A51" s="39" t="s">
        <v>25</v>
      </c>
    </row>
    <row r="52" ht="15">
      <c r="A52" s="38" t="s">
        <v>55</v>
      </c>
    </row>
  </sheetData>
  <sheetProtection/>
  <mergeCells count="2">
    <mergeCell ref="A42:O42"/>
    <mergeCell ref="A43:F4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C15" sqref="C15"/>
    </sheetView>
  </sheetViews>
  <sheetFormatPr defaultColWidth="9.140625" defaultRowHeight="15"/>
  <cols>
    <col min="1" max="1" width="32.8515625" style="0" customWidth="1"/>
    <col min="3" max="5" width="10.421875" style="0" customWidth="1"/>
  </cols>
  <sheetData>
    <row r="1" spans="1:5" ht="15.75" thickBot="1">
      <c r="A1" s="1" t="s">
        <v>47</v>
      </c>
      <c r="C1" s="57"/>
      <c r="E1" s="57"/>
    </row>
    <row r="2" spans="1:5" ht="15">
      <c r="A2" s="3"/>
      <c r="B2" s="52" t="s">
        <v>1</v>
      </c>
      <c r="C2" s="53" t="s">
        <v>45</v>
      </c>
      <c r="D2" s="54" t="s">
        <v>48</v>
      </c>
      <c r="E2" s="72" t="s">
        <v>2</v>
      </c>
    </row>
    <row r="3" spans="1:5" ht="15">
      <c r="A3" s="48" t="s">
        <v>46</v>
      </c>
      <c r="B3" s="49">
        <v>7</v>
      </c>
      <c r="C3" s="8">
        <v>0.1331175434209174</v>
      </c>
      <c r="D3" s="9">
        <v>0.1666335424869116</v>
      </c>
      <c r="E3" s="41">
        <v>0.11448573898155986</v>
      </c>
    </row>
    <row r="4" spans="1:5" ht="15">
      <c r="A4" s="10" t="s">
        <v>8</v>
      </c>
      <c r="B4" s="11"/>
      <c r="C4" s="14">
        <f>RANK(C3,$C3:$E3)</f>
        <v>2</v>
      </c>
      <c r="D4" s="15">
        <f>RANK(D3,$C3:$E3)</f>
        <v>1</v>
      </c>
      <c r="E4" s="58">
        <f>RANK(E3,$C3:$E3)</f>
        <v>3</v>
      </c>
    </row>
    <row r="5" spans="1:5" ht="15.75" thickBot="1">
      <c r="A5" s="17" t="s">
        <v>6</v>
      </c>
      <c r="B5" s="18"/>
      <c r="C5" s="25">
        <f ca="1">AVERAGE(INDEX($B$16:$B$18,C4):OFFSET(INDEX($B$16:$B$18,C4),COUNTIF($C4:$E4,C4)-1,0))</f>
        <v>8</v>
      </c>
      <c r="D5" s="25">
        <f ca="1">AVERAGE(INDEX($B$16:$B$18,D4):OFFSET(INDEX($B$16:$B$18,D4),COUNTIF($C4:$E4,D4)-1,0))</f>
        <v>10</v>
      </c>
      <c r="E5" s="44">
        <f ca="1">AVERAGE(INDEX($B$16:$B$18,E4):OFFSET(INDEX($B$16:$B$18,E4),COUNTIF($C4:$E4,E4)-1,0))</f>
        <v>7</v>
      </c>
    </row>
    <row r="6" spans="1:5" ht="15">
      <c r="A6" s="50" t="s">
        <v>31</v>
      </c>
      <c r="B6" s="51">
        <v>1.5</v>
      </c>
      <c r="C6" s="28">
        <v>1103.248060581291</v>
      </c>
      <c r="D6" s="29">
        <v>14974.568073562019</v>
      </c>
      <c r="E6" s="45">
        <v>11940.311499565629</v>
      </c>
    </row>
    <row r="7" spans="1:5" ht="15">
      <c r="A7" s="10" t="s">
        <v>8</v>
      </c>
      <c r="B7" s="11"/>
      <c r="C7" s="14">
        <f>RANK(C6,$C6:$E6,1)</f>
        <v>1</v>
      </c>
      <c r="D7" s="15">
        <f>RANK(D6,$C6:$E6,1)</f>
        <v>3</v>
      </c>
      <c r="E7" s="58">
        <f>RANK(E6,$C6:$E6,1)</f>
        <v>2</v>
      </c>
    </row>
    <row r="8" spans="1:5" ht="15.75" thickBot="1">
      <c r="A8" s="17" t="s">
        <v>6</v>
      </c>
      <c r="B8" s="18"/>
      <c r="C8" s="25">
        <f ca="1">AVERAGE(INDEX($B$16:$B$18,C7):OFFSET(INDEX($B$16:$B$18,C7),COUNTIF($C7:$E7,C7)-1,0))</f>
        <v>10</v>
      </c>
      <c r="D8" s="25">
        <f ca="1">AVERAGE(INDEX($B$16:$B$18,D7):OFFSET(INDEX($B$16:$B$18,D7),COUNTIF($C7:$E7,D7)-1,0))</f>
        <v>7</v>
      </c>
      <c r="E8" s="44">
        <f ca="1">AVERAGE(INDEX($B$16:$B$18,E7):OFFSET(INDEX($B$16:$B$18,E7),COUNTIF($C7:$E7,E7)-1,0))</f>
        <v>8</v>
      </c>
    </row>
    <row r="9" spans="1:5" ht="15">
      <c r="A9" s="50" t="s">
        <v>32</v>
      </c>
      <c r="B9" s="51">
        <v>1.5</v>
      </c>
      <c r="C9" s="28">
        <v>3373.163476787987</v>
      </c>
      <c r="D9" s="29">
        <v>37952.75704918591</v>
      </c>
      <c r="E9" s="45">
        <v>23971.73788022524</v>
      </c>
    </row>
    <row r="10" spans="1:5" ht="15">
      <c r="A10" s="10" t="s">
        <v>10</v>
      </c>
      <c r="B10" s="33"/>
      <c r="C10" s="14">
        <f>RANK(C9,$C9:$E9,1)</f>
        <v>1</v>
      </c>
      <c r="D10" s="15">
        <f>RANK(D9,$C9:$E9,1)</f>
        <v>3</v>
      </c>
      <c r="E10" s="58">
        <f>RANK(E9,$C9:$E9,1)</f>
        <v>2</v>
      </c>
    </row>
    <row r="11" spans="1:5" ht="15.75" thickBot="1">
      <c r="A11" s="17" t="s">
        <v>6</v>
      </c>
      <c r="B11" s="34"/>
      <c r="C11" s="25">
        <f ca="1">AVERAGE(INDEX($B$16:$B$18,C10):OFFSET(INDEX($B$16:$B$18,C10),COUNTIF($C10:$E10,C10)-1,0))</f>
        <v>10</v>
      </c>
      <c r="D11" s="25">
        <f ca="1">AVERAGE(INDEX($B$16:$B$18,D10):OFFSET(INDEX($B$16:$B$18,D10),COUNTIF($C10:$E10,D10)-1,0))</f>
        <v>7</v>
      </c>
      <c r="E11" s="44">
        <f ca="1">AVERAGE(INDEX($B$16:$B$18,E10):OFFSET(INDEX($B$16:$B$18,E10),COUNTIF($C10:$E10,E10)-1,0))</f>
        <v>8</v>
      </c>
    </row>
    <row r="12" spans="1:5" ht="15">
      <c r="A12" s="70" t="s">
        <v>11</v>
      </c>
      <c r="B12" s="69"/>
      <c r="C12" s="65">
        <f>C5*$B$3+C8*$B$6+C11*$B$9</f>
        <v>86</v>
      </c>
      <c r="D12" s="65">
        <f>D5*$B$3+D8*$B$6+D11*$B$9</f>
        <v>91</v>
      </c>
      <c r="E12" s="65">
        <f>E5*$B$3+E8*$B$6+E11*$B$9</f>
        <v>73</v>
      </c>
    </row>
    <row r="13" spans="1:5" ht="15">
      <c r="A13" s="70" t="s">
        <v>12</v>
      </c>
      <c r="B13" s="69"/>
      <c r="C13" s="67">
        <f>RANK(C12,$C$12:$E$12)</f>
        <v>2</v>
      </c>
      <c r="D13" s="67">
        <f>RANK(D12,$C$12:$E$12)</f>
        <v>1</v>
      </c>
      <c r="E13" s="71">
        <f>RANK(E12,$C$12:$E$12)</f>
        <v>3</v>
      </c>
    </row>
    <row r="14" spans="2:5" ht="15">
      <c r="B14" s="2"/>
      <c r="C14" s="2"/>
      <c r="D14" s="2"/>
      <c r="E14" s="2"/>
    </row>
    <row r="15" spans="1:5" ht="15">
      <c r="A15" s="56" t="s">
        <v>33</v>
      </c>
      <c r="B15" s="2"/>
      <c r="D15" s="2"/>
      <c r="E15" s="2"/>
    </row>
    <row r="16" spans="1:5" ht="15">
      <c r="A16" s="36" t="s">
        <v>13</v>
      </c>
      <c r="B16" s="37">
        <v>10</v>
      </c>
      <c r="C16" s="2"/>
      <c r="D16" s="2"/>
      <c r="E16" s="2"/>
    </row>
    <row r="17" spans="1:5" ht="15">
      <c r="A17" s="36" t="s">
        <v>14</v>
      </c>
      <c r="B17" s="37">
        <v>8</v>
      </c>
      <c r="C17" s="2"/>
      <c r="D17" s="2"/>
      <c r="E17" s="2"/>
    </row>
    <row r="18" spans="1:5" ht="15">
      <c r="A18" s="36" t="s">
        <v>15</v>
      </c>
      <c r="B18" s="37">
        <v>7</v>
      </c>
      <c r="C18" s="2"/>
      <c r="D18" s="2"/>
      <c r="E18" s="2"/>
    </row>
    <row r="19" spans="1:5" ht="15">
      <c r="A19" s="36" t="s">
        <v>43</v>
      </c>
      <c r="B19" s="2"/>
      <c r="C19" s="2"/>
      <c r="D19" s="2"/>
      <c r="E19" s="2"/>
    </row>
    <row r="21" spans="1:9" ht="15">
      <c r="A21" s="74" t="s">
        <v>51</v>
      </c>
      <c r="B21" s="74"/>
      <c r="C21" s="74"/>
      <c r="D21" s="74"/>
      <c r="E21" s="74"/>
      <c r="F21" s="74"/>
      <c r="G21" s="74"/>
      <c r="H21" s="74"/>
      <c r="I21" s="74"/>
    </row>
    <row r="22" ht="15">
      <c r="A22" s="1"/>
    </row>
    <row r="23" ht="15">
      <c r="A23" s="39" t="s">
        <v>44</v>
      </c>
    </row>
    <row r="24" ht="15">
      <c r="A24" s="39" t="s">
        <v>52</v>
      </c>
    </row>
    <row r="25" ht="15">
      <c r="A25" s="39" t="s">
        <v>23</v>
      </c>
    </row>
    <row r="26" ht="15">
      <c r="A26" s="39" t="s">
        <v>53</v>
      </c>
    </row>
    <row r="27" ht="15">
      <c r="A27" s="39" t="s">
        <v>54</v>
      </c>
    </row>
    <row r="28" ht="15">
      <c r="A28" s="39" t="s">
        <v>24</v>
      </c>
    </row>
    <row r="29" ht="15">
      <c r="A29" s="39" t="s">
        <v>25</v>
      </c>
    </row>
    <row r="30" ht="15">
      <c r="A30" s="38" t="s">
        <v>55</v>
      </c>
    </row>
  </sheetData>
  <sheetProtection/>
  <mergeCells count="1">
    <mergeCell ref="A21:I2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 ARC-TI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Poll</dc:creator>
  <cp:keywords/>
  <dc:description/>
  <cp:lastModifiedBy>Scott Poll</cp:lastModifiedBy>
  <dcterms:created xsi:type="dcterms:W3CDTF">2009-05-01T18:16:48Z</dcterms:created>
  <dcterms:modified xsi:type="dcterms:W3CDTF">2009-05-03T07:00:33Z</dcterms:modified>
  <cp:category/>
  <cp:version/>
  <cp:contentType/>
  <cp:contentStatus/>
</cp:coreProperties>
</file>